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860"/>
  </bookViews>
  <sheets>
    <sheet name="使用说明" sheetId="12" r:id="rId1"/>
    <sheet name="LOVE·宠爱套餐" sheetId="7" r:id="rId2"/>
    <sheet name="LOVE·珍爱套餐" sheetId="8" r:id="rId3"/>
    <sheet name="LOVE·挚爱套餐" sheetId="9" r:id="rId4"/>
    <sheet name="LOVE·钟爱套餐" sheetId="10" r:id="rId5"/>
    <sheet name="LOVE·唯爱套餐" sheetId="11" r:id="rId6"/>
    <sheet name="折扣&amp;成本-五康" sheetId="4" state="hidden" r:id="rId7"/>
    <sheet name="五康" sheetId="5" state="hidden" r:id="rId8"/>
  </sheets>
  <calcPr calcId="144525"/>
</workbook>
</file>

<file path=xl/sharedStrings.xml><?xml version="1.0" encoding="utf-8"?>
<sst xmlns="http://schemas.openxmlformats.org/spreadsheetml/2006/main" count="5249" uniqueCount="558">
  <si>
    <t xml:space="preserve">《美兆LOVE系列·杭州》                       </t>
  </si>
  <si>
    <t>套餐列表</t>
  </si>
  <si>
    <t>序列</t>
  </si>
  <si>
    <t>套餐名称</t>
  </si>
  <si>
    <t>价格</t>
  </si>
  <si>
    <t>LOVE·宠爱套餐</t>
  </si>
  <si>
    <t>LOVE·珍爱套餐</t>
  </si>
  <si>
    <t>LOVE·挚爱套餐</t>
  </si>
  <si>
    <t>LOVE·钟爱套餐</t>
  </si>
  <si>
    <t>LOVE·唯爱套餐</t>
  </si>
  <si>
    <t>购买渠道</t>
  </si>
  <si>
    <t>渠道名称</t>
  </si>
  <si>
    <t>状态</t>
  </si>
  <si>
    <t>健管顾问(实体卡购买)</t>
  </si>
  <si>
    <t>可售卖</t>
  </si>
  <si>
    <t>有赞商城(虚拟卡购买)</t>
  </si>
  <si>
    <t>准备中，暂不售卖</t>
  </si>
  <si>
    <t>预约方式</t>
  </si>
  <si>
    <t>卡类</t>
  </si>
  <si>
    <t>可预约门店</t>
  </si>
  <si>
    <t>实体卡</t>
  </si>
  <si>
    <t>电话预约（400-电话），提供卡号及体检人信息</t>
  </si>
  <si>
    <t>美兆杭州城西分院(杭州市西湖区古墩路598号同人广场B座3楼)</t>
  </si>
  <si>
    <t>虚拟卡</t>
  </si>
  <si>
    <t>电话预约（400-电话），提供券号及体检人信息</t>
  </si>
  <si>
    <t xml:space="preserve">《LOVE·宠爱套餐》                       </t>
  </si>
  <si>
    <t>体检项目</t>
  </si>
  <si>
    <t>男性</t>
  </si>
  <si>
    <t>女性</t>
  </si>
  <si>
    <t>临床意义</t>
  </si>
  <si>
    <t>未婚</t>
  </si>
  <si>
    <t>已婚</t>
  </si>
  <si>
    <t>一般检查</t>
  </si>
  <si>
    <t>身高、体重、体重指数（BMI） 血压（BP）、脉搏（P）</t>
  </si>
  <si>
    <t>★</t>
  </si>
  <si>
    <t>衡量脂肪代谢的标志，脂肪含量是否过高或过低等；血压是否正常</t>
  </si>
  <si>
    <t>内科</t>
  </si>
  <si>
    <t>心、肺听诊，腹部触诊</t>
  </si>
  <si>
    <t>心肺有无异常杂音、肝脾有无肿大、腹部有无包块等</t>
  </si>
  <si>
    <t>外科</t>
  </si>
  <si>
    <t>浅表淋巴结，甲状腺、乳房、脊柱、四肢、外生殖器、前列腺、肛肠指检、皮肤等</t>
  </si>
  <si>
    <t>淋巴结有无肿大，甲状腺、乳房、外生殖器、前列腺、肛肠有无异常、四肢脊柱有无畸形等</t>
  </si>
  <si>
    <t>眼科</t>
  </si>
  <si>
    <t>视力</t>
  </si>
  <si>
    <t>视力是否正常</t>
  </si>
  <si>
    <t>外眼</t>
  </si>
  <si>
    <t>眼外观是否正常，有无沙眼、结膜炎等</t>
  </si>
  <si>
    <t>眼底</t>
  </si>
  <si>
    <t>眼底有无黄斑变性、动脉硬化、视网膜病变等</t>
  </si>
  <si>
    <t>裂隙灯</t>
  </si>
  <si>
    <t>检查眼角膜和晶状体有无病变（如白内障）等</t>
  </si>
  <si>
    <t>眼压</t>
  </si>
  <si>
    <t>作为青光眼筛查的重要指标</t>
  </si>
  <si>
    <t>辨色力</t>
  </si>
  <si>
    <t>检查有无色盲、色弱等</t>
  </si>
  <si>
    <t>耳、鼻、喉</t>
  </si>
  <si>
    <t>外耳道、鼓膜、鼻腔、鼻中隔、扁桃体、咽部</t>
  </si>
  <si>
    <t>耳、鼻、咽有无异常，如中耳炎、鼓膜穿孔、扁桃体肿大等</t>
  </si>
  <si>
    <t>静态心电图（ECG）</t>
  </si>
  <si>
    <t>十二导心电图</t>
  </si>
  <si>
    <t>用于对心脏的传导系统、供血系统疾患的筛查</t>
  </si>
  <si>
    <t>口腔科</t>
  </si>
  <si>
    <t>口腔检查</t>
  </si>
  <si>
    <t>了解口腔黏膜是否病变和龋齿等</t>
  </si>
  <si>
    <t>妇科
（已婚项目）</t>
  </si>
  <si>
    <t>常规检查</t>
  </si>
  <si>
    <t>检查女性内、处生殖器（子宫、附件、宫颈、阴道、外阴）有无异常</t>
  </si>
  <si>
    <t>白带常规</t>
  </si>
  <si>
    <t>TCT（液基薄片细胞学检查）</t>
  </si>
  <si>
    <t>宫颈癌筛查</t>
  </si>
  <si>
    <t>血常规</t>
  </si>
  <si>
    <t>血常规五分类</t>
  </si>
  <si>
    <t>用以了解机体有无炎症、贫血、血小板减少等情况，是最常用的检验项目之一</t>
  </si>
  <si>
    <t>尿常规</t>
  </si>
  <si>
    <t>颜色、比重、酸碱度、尿糖、隐血、尿胆素、尿胆原、胆红素、尿蛋白、亚硝酸盐、尿沉渣检查</t>
  </si>
  <si>
    <t>可提示有无泌尿系统疾患：如急、慢性肾炎，肾盂肾炎，膀胱炎，尿道炎，肾病综合征，狼疮性肾炎，血红蛋白尿，肾梗塞、肾小管重金属盐及药物导致急性肾小管坏死，肾或膀胱肿瘤以及有无尿糖等</t>
  </si>
  <si>
    <t>肝功能11项</t>
  </si>
  <si>
    <t>丙氨酸氨基转氨酶（ALT）</t>
  </si>
  <si>
    <t>是肝细胞受损最敏感的指标，升高可提示肝胆系统疾病：如急、慢性传染性肝炎、药物中毒性肝炎等</t>
  </si>
  <si>
    <t>总胆红素(TBil)</t>
  </si>
  <si>
    <t>检查肝胆系统排泄功能情况
结合病人的临床表现、对黄疸进行诊断与鉴别诊断:
1.溶血性黄疸：总胆红素升高、直接胆红素正常或稍升高、间接胆红素增高明显
2.梗阻性黄疸：总胆红素升高、直接胆红素增高明显、间接胆红素正常或稍升高
3.肝细胞性黄疸：三者均升高</t>
  </si>
  <si>
    <t>直接胆红素</t>
  </si>
  <si>
    <t>间接胆红素</t>
  </si>
  <si>
    <t>谷草转氨酶（AST）</t>
  </si>
  <si>
    <t>升高可提示肝胆系统疾病：如急、慢性传染性肝炎及药物中毒性肝炎、心肌炎也可增高</t>
  </si>
  <si>
    <t>谷氨酰转肽酶(GGT)</t>
  </si>
  <si>
    <t>筛查肝胆系统疾病指标之一，长期饮酒及酒精肝可不同程度升高</t>
  </si>
  <si>
    <t>碱性磷酸酶(ALP)</t>
  </si>
  <si>
    <t>筛查肝胆系统等疾病指标之一；肝硬化、肝占位、药物中毒也可增高</t>
  </si>
  <si>
    <t>总蛋白(TP)</t>
  </si>
  <si>
    <t>增高：提示血液浓缩、严重脱水（呕吐、腹泻、高热大汗），是多发性骨髓瘤等组织、血液系统疾病的诊断、筛查指标；
减少：提示蛋白合成功能受损，或营养不良</t>
  </si>
  <si>
    <t>球蛋白</t>
  </si>
  <si>
    <t>白蛋白降低：提示营养不良、失血、肾病综合征、肠道吸收障碍、肝脏疾病；若白蛋白低于正常值，白/球蛋白的比值&lt;1，提示肝脏合成蛋白功能低下或白蛋白消耗过度，需进一步检查病因</t>
  </si>
  <si>
    <t>白蛋白（ALB）</t>
  </si>
  <si>
    <t>白/球比值</t>
  </si>
  <si>
    <t>血糖</t>
  </si>
  <si>
    <t>空腹血糖</t>
  </si>
  <si>
    <t>筛查糖尿病必查项目</t>
  </si>
  <si>
    <t>糖化血红蛋白（HbA1C）测定</t>
  </si>
  <si>
    <t>可反映检查前1-2个月的血糖水平，是糖尿病的筛查指标</t>
  </si>
  <si>
    <t>血脂5项</t>
  </si>
  <si>
    <t>总胆固醇（TC）</t>
  </si>
  <si>
    <t>血脂升高是导致高血压、冠心病、心肌梗塞、动脉粥样硬化的高度危险因素</t>
  </si>
  <si>
    <t>甘油三脂（TG）</t>
  </si>
  <si>
    <t>高密度脂蛋白(HDL)</t>
  </si>
  <si>
    <t>对血管有保护作用，血中含量低则易患血管硬化</t>
  </si>
  <si>
    <t>低密度脂蛋白(LDL)</t>
  </si>
  <si>
    <t>LDL升高时冠心病、心肌梗塞、脑血管疾病和动脉硬化的高度危险因素，是沉积于动脉壁上造成动脉硬化的最主要因素</t>
  </si>
  <si>
    <t>动脉粥样硬化指数</t>
  </si>
  <si>
    <t>动脉粥样硬化指数升高，发生冠心病的危险性也升高</t>
  </si>
  <si>
    <t>肾功能</t>
  </si>
  <si>
    <t>尿素氮（BUN）</t>
  </si>
  <si>
    <t>可提示嘌呤代谢及肾功能有无异常；筛查有无患痛风、肾盂肾炎、尿毒症等疾患</t>
  </si>
  <si>
    <t>肌酐（Cr）</t>
  </si>
  <si>
    <t>可提示是肾功能损害的敏感指标</t>
  </si>
  <si>
    <t>尿酸（UA）</t>
  </si>
  <si>
    <t>诊断肾小球损伤的早期灵敏指标，在糖尿病肾病、高血压肾病的早期可见阳性</t>
  </si>
  <si>
    <t>心脑血管</t>
  </si>
  <si>
    <t>心肌酶3项（CK、LDH、α-HBDH）</t>
  </si>
  <si>
    <t>增高：急性心肌梗塞、风湿性心肌炎、病毒性心肌炎、多发性心肌炎、急性脑血管意外、脑膜炎、药物影响</t>
  </si>
  <si>
    <t>经颅多谱勒(TCD)</t>
  </si>
  <si>
    <t>了解脑血流供应情况</t>
  </si>
  <si>
    <t>动脉硬化检测</t>
  </si>
  <si>
    <t>了解动脉硬化情况，对动脉硬化进行定性、筛查</t>
  </si>
  <si>
    <t>肿瘤标志物6项</t>
  </si>
  <si>
    <t>AFP（甲胎蛋白定量）</t>
  </si>
  <si>
    <t>用于原发性肝癌的诊断，疗效预后监测；病毒性肝炎、肝硬化患者，妊娠期及胎儿畸形诊断AFP也会有不同程度的升高</t>
  </si>
  <si>
    <t>CEA（癌胚抗原定量）</t>
  </si>
  <si>
    <t>是消化系统肿瘤筛查的首选标志物；肺部、女性生殖系统、乳腺等肿瘤也可升高</t>
  </si>
  <si>
    <t>CA199</t>
  </si>
  <si>
    <t>用于消化系统（胰腺癌、胆囊癌、胃癌、肠癌等）肿瘤的辅助诊断及疗效观察</t>
  </si>
  <si>
    <t>CA50</t>
  </si>
  <si>
    <t>广谱肿瘤标志物，可用于胰腺、肝、卵巢、肠道、胃、肺等肿瘤的辅助诊断和疗效监测</t>
  </si>
  <si>
    <t>PSA（前列腺特异性抗原)</t>
  </si>
  <si>
    <t>是筛查前列腺肿瘤的特异性标志物，但前列腺增生、炎症也可轻度增高</t>
  </si>
  <si>
    <t>FPSA（游离前列腺特异性抗原）</t>
  </si>
  <si>
    <t>前列腺癌的辅助标记物，可用于前列腺癌的筛查</t>
  </si>
  <si>
    <t>FPSA/TPSA</t>
  </si>
  <si>
    <t>FPSA/TPSA比值明显提高时，需到专科进一步检查明确病因</t>
  </si>
  <si>
    <t>CA125</t>
  </si>
  <si>
    <t>用于女性生殖系统：子宫、卵巢、子宫内膜癌的筛查；患有子宫肌瘤、腺肌症及行经期也可不同程度的升高</t>
  </si>
  <si>
    <t>CA153</t>
  </si>
  <si>
    <t>用于筛查乳腺癌、卵巢癌等的辅助标志物；其他如转移性肿瘤也可不同程度的增高</t>
  </si>
  <si>
    <t>甲状腺功能3项</t>
  </si>
  <si>
    <t>T3、T4、TSH</t>
  </si>
  <si>
    <t>提供甲状腺疾病诊断依据</t>
  </si>
  <si>
    <t>消化道</t>
  </si>
  <si>
    <t>幽门螺旋杆菌C14检测（需空腹）</t>
  </si>
  <si>
    <t>判断胃内有无该细菌感染，此感染与胃炎、消化性溃疡、胃癌等发病关系密切</t>
  </si>
  <si>
    <t>数字化粪便隐血(定量)</t>
  </si>
  <si>
    <t>大肠癌筛查</t>
  </si>
  <si>
    <t>高清彩色多普勒B超</t>
  </si>
  <si>
    <t>肝胆脾胰肾</t>
  </si>
  <si>
    <t>各脏器有无形态学改变及占位性病变（肿瘤、结石、炎症等）</t>
  </si>
  <si>
    <t>甲状腺</t>
  </si>
  <si>
    <t>检查甲状腺有否形态学改变，是否有结节、囊肿或肿瘤等</t>
  </si>
  <si>
    <t>前列腺</t>
  </si>
  <si>
    <t>检查前列腺有否形态学改变，是否有增生或肿瘤等</t>
  </si>
  <si>
    <t>乳房（双侧）</t>
  </si>
  <si>
    <t>检查乳腺是否有肿块或乳腺癌</t>
  </si>
  <si>
    <t>子宫及附件</t>
  </si>
  <si>
    <t>检查子宫及附件有无异常，排除肿瘤或卵巢囊肿等</t>
  </si>
  <si>
    <t>阴道（已婚项目）</t>
  </si>
  <si>
    <t>数字化肝脏超声</t>
  </si>
  <si>
    <t>对于肝脏纤维化和脂肪含量等做相关检测</t>
  </si>
  <si>
    <t>CT不出片</t>
  </si>
  <si>
    <t>胸部螺旋CT平扫</t>
  </si>
  <si>
    <t>筛查如肺部炎症、肿瘤及纵隔等部位占位性病变</t>
  </si>
  <si>
    <t>DR不出片</t>
  </si>
  <si>
    <t>颈椎检查(正位)</t>
  </si>
  <si>
    <t>颈椎有无歪曲，骨质增生，椎间隙有无狭窄，椎体有无破坏性病变</t>
  </si>
  <si>
    <t>颈椎检查(侧位)</t>
  </si>
  <si>
    <t>功能科</t>
  </si>
  <si>
    <t>骨密度检测</t>
  </si>
  <si>
    <t>诊断骨质疏松，预测骨折危险性</t>
  </si>
  <si>
    <t>深度分析报告</t>
  </si>
  <si>
    <t>深度分析报告（电子版）</t>
  </si>
  <si>
    <t>总检</t>
  </si>
  <si>
    <t>抽血</t>
  </si>
  <si>
    <t>营养早餐</t>
  </si>
  <si>
    <t>检后服务</t>
  </si>
  <si>
    <t>报告解读</t>
  </si>
  <si>
    <t>影像类现场解读</t>
  </si>
  <si>
    <t>针对影像类项目体检当日进行面对面解读</t>
  </si>
  <si>
    <t>一对一体检报告解读</t>
  </si>
  <si>
    <t>报告出具一周内，由专业健康管理师进行一对一电话报告解读</t>
  </si>
  <si>
    <t>检后无忧</t>
  </si>
  <si>
    <t>在线咨询</t>
  </si>
  <si>
    <t>入口方式：关注“美年大健康杭州”公众号，选择菜单栏“我要查询”，进入“在线大病咨询”模块
服务内容：无限次提问肿瘤相关问题，相关专科医生快捷回复</t>
  </si>
  <si>
    <t>就医规划</t>
  </si>
  <si>
    <t>服务内容：有重疾就医需求的客户，经专业医学团队邀请三甲医院经验丰富的专科医生，和患者及家属以电话会议的形式向患者及家属详细介绍疾病诊疗知识、常规就医流程，分析各种可能性，讲解各种选项的利弊，结合患者病情和患者意愿制定就医方案</t>
  </si>
  <si>
    <t>门诊就医</t>
  </si>
  <si>
    <t>有重疾就医需求的客户，经专业医学团队分析病情后，结合客户意愿，精准推荐就近一二线城市的三甲医院副主任医师及以上级别专家，协助安排门诊就医一次。(不可指定医院和医生，不含挂号费)</t>
  </si>
  <si>
    <t>手术安排</t>
  </si>
  <si>
    <t>针对新发恶性肿瘤，经专业医学团队分析病情后，邀请顾问专家评估，结合客户医院，推荐三甲医院副主任医师及以上级别专家，协助安排入院手术一次。(不可指定医院和医生)</t>
  </si>
  <si>
    <t>第二诊疗意见</t>
  </si>
  <si>
    <t>针对新发恶性肿瘤，在患者第一诊疗意见的基础上，协助联系该领域专家结合原诊报告给予建议并出具书面报告一份。患者及其原诊医生可以参考二诊意见，执行或调整原诊疗方案，以获得最佳治疗效果。</t>
  </si>
  <si>
    <t>私人医生</t>
  </si>
  <si>
    <t>针对新发恶性肿瘤，根据患者需求，邀请一位相关专科专家，就患者治疗及康复过程中遇到的问题，提供专业建议。</t>
  </si>
  <si>
    <t>新药搜寻</t>
  </si>
  <si>
    <t>针对新发恶性肿瘤，当客户需要用到国内未上市新药，可以对接港澳台高端肿瘤中心进行治疗，医生均为正规执业的资深肿瘤专科医生</t>
  </si>
  <si>
    <t>优惠价</t>
  </si>
  <si>
    <t xml:space="preserve">《LOVE·珍爱套餐》                       </t>
  </si>
  <si>
    <t>HPV-DNA分型检测</t>
  </si>
  <si>
    <t>宫颈癌筛查的重要指标</t>
  </si>
  <si>
    <t>血脂9项</t>
  </si>
  <si>
    <t>载脂蛋白A1</t>
  </si>
  <si>
    <t>载脂蛋白A1水平与冠心病呈负相关；载脂蛋白B与动脉粥样硬化呈正相关；是冠心病的重要指标</t>
  </si>
  <si>
    <t>载脂蛋白B</t>
  </si>
  <si>
    <t>ApoA-1/ApoB比值</t>
  </si>
  <si>
    <t>脂蛋白aLP(a）</t>
  </si>
  <si>
    <t>脂蛋白a升高是动脉粥样硬化的独立危险指标</t>
  </si>
  <si>
    <t>血粘度检测</t>
  </si>
  <si>
    <t>了解血液黏度变化，主要反映血液流动性、血液粘度的变化；适用于高血压、动脉硬化、脑中风、糖尿病及高脂血症等疾患的检查</t>
  </si>
  <si>
    <t>CK-MB同工酶</t>
  </si>
  <si>
    <t>是心肌损伤特异性指标，在急性心肌梗死发病的3-6小时即可升高，12-24小时到达峰值，对心肌梗死早期诊断很有价值</t>
  </si>
  <si>
    <t>肿瘤标志物12项</t>
  </si>
  <si>
    <t>CA242</t>
  </si>
  <si>
    <t>是筛查消化系统的肿瘤标志物；升高可作为对胰腺癌、胃癌及卵巢癌、肺癌等肿瘤的辅助诊断；但胃肠系统及其他非肿瘤性疾病时也有不同程度的（5%-33%）增高</t>
  </si>
  <si>
    <t>CYFRA21-1（细胞角蛋白19片段）</t>
  </si>
  <si>
    <t>肺癌的标志物，与CEA、SCC、NSE等其他标志物联合测定，可提高筛查、诊断肺部疾患的敏感性</t>
  </si>
  <si>
    <t>CA724</t>
  </si>
  <si>
    <t>可用于胃、肠癌、胰腺、肝癌的辅助诊断及疗效监测</t>
  </si>
  <si>
    <t>NSE（神经元特异性烯醇化酶）</t>
  </si>
  <si>
    <t>用于筛查肺癌、神经母细胞瘤的筛查</t>
  </si>
  <si>
    <t>EB-VCA-IgA（抗EB病毒抗体）</t>
  </si>
  <si>
    <t>用于筛查鼻咽癌的辅助诊断</t>
  </si>
  <si>
    <t>SCC（鳞状细胞癌抗原）</t>
  </si>
  <si>
    <t>是鳞状上皮癌的标志物，用于鳞癌的辅助诊断和治疗检测，特异性较高，显著增高应怀疑鳞状上皮癌</t>
  </si>
  <si>
    <t>HCG</t>
  </si>
  <si>
    <t>用于先兆流产、葡萄胎、宫外孕、及女性生殖系统肿瘤、睾丸肿瘤的辅助诊断和绒毛膜上皮癌术后随访</t>
  </si>
  <si>
    <t>胃蛋白酶原Ⅰ（PGⅠ）、胃蛋白酶原Ⅱ（PGⅡ）、PGⅠ/ PGⅡ比值</t>
  </si>
  <si>
    <t>检测胃消化腺的分泌情况，为判断胃部疾病的风险提供依据</t>
  </si>
  <si>
    <t>血清胃泌素17</t>
  </si>
  <si>
    <t>胃泌素17是反映胃部黏膜是否损伤，评估胃部功能状态，提示患胃病风险，反映胃酸高低，是用于筛查胃癌前疾病和早起期胃癌的有效指标</t>
  </si>
  <si>
    <t>幽门螺旋杆菌C13呼气检测（需空腹）</t>
  </si>
  <si>
    <t>头部影像不出片</t>
  </si>
  <si>
    <t>头部影像</t>
  </si>
  <si>
    <t>检查头颅病变情况，如出血、脑梗、水肿、肿瘤等</t>
  </si>
  <si>
    <t xml:space="preserve">《LOVE·挚爱套餐》                       </t>
  </si>
  <si>
    <t>血清胱抑素C</t>
  </si>
  <si>
    <t>是肾功能损害的敏感指标</t>
  </si>
  <si>
    <t>ABSS全乳腺自动容积超声</t>
  </si>
  <si>
    <t>通过自动扫描来获得乳腺的全容积图像，可以多层面、多角度显示病变，使得病灶的成像更加立体、直观；其以独特的冠状面图像对乳腺恶性疾病病灶的特征性表现有较大优势，提高了诊断的准确性，可以用于乳腺肿块的良恶性鉴别、乳腺癌术前评估、术后随访以及高危人群的乳腺筛查等</t>
  </si>
  <si>
    <t>胃镜</t>
  </si>
  <si>
    <t>胶囊胃镜</t>
  </si>
  <si>
    <t>用于人体胃消化道的健康状况检测</t>
  </si>
  <si>
    <t>复查</t>
  </si>
  <si>
    <t>影像类复查</t>
  </si>
  <si>
    <t>报告出具日起3个月内，针对体检报告中影像类结果显示“复查”“随访”字眼，可免费进行复查一次</t>
  </si>
  <si>
    <t xml:space="preserve">《LOVE·钟爱套餐》                       </t>
  </si>
  <si>
    <t>胰岛素测定（INS）</t>
  </si>
  <si>
    <t>空腹胰岛素测定，是用于糖尿病类型鉴别诊断的指标</t>
  </si>
  <si>
    <t>心脏</t>
  </si>
  <si>
    <t>心血管疾病的重要诊断方法；具有无创、无痛、安全方便、直观性强的特点，对瓣膜病诊断准确率较高, 对心肌病、冠心病、心肌梗塞并发症及肺心病有较大的诊断价值</t>
  </si>
  <si>
    <t>基因</t>
  </si>
  <si>
    <t>Septin9无创大肠癌早期筛查</t>
  </si>
  <si>
    <t>检测外周血中Septin9基因的甲基化程度，初步判断受检者是否患大肠癌</t>
  </si>
  <si>
    <t xml:space="preserve">《LOVE·唯爱套餐》                       </t>
  </si>
  <si>
    <t>眼底照相机</t>
  </si>
  <si>
    <t>眼底疾病成像诊断</t>
  </si>
  <si>
    <t>72小时动态血糖检测</t>
  </si>
  <si>
    <t>通过实时观察连续动态葡萄糖曲线，了解饮食、用药、运动、睡眠、情绪变化等日常事件对血糖产生的影响，掌握自身血糖变化规律，进行自我调整</t>
  </si>
  <si>
    <t>同型半胱氨酸（HCY）</t>
  </si>
  <si>
    <t>为心血管疾病，尤其是冠状动脉粥样硬化和心肌梗塞的危险性评价指标，其浓度升高程度与疾病的危险性成正比</t>
  </si>
  <si>
    <t>睡眠呼吸监测(腕式血氧记录+动态心电)</t>
  </si>
  <si>
    <t>检出隐匿性心律失常；监测夜间快速/缓慢性心率失常；筛检睡眠呼吸暂停综合征；发现睡眠猝死的潜在危险因素</t>
  </si>
  <si>
    <t>甲状腺功能5项</t>
  </si>
  <si>
    <t>T3、T4、FT3、FT4、TSH</t>
  </si>
  <si>
    <t>甲状腺疾病的筛查</t>
  </si>
  <si>
    <t>颈动脉彩超检查</t>
  </si>
  <si>
    <t>了解颈部血管病变，如狭窄程度、颈动脉硬化和颈动脉斑块等情况</t>
  </si>
  <si>
    <t>人体成分分析</t>
  </si>
  <si>
    <t>体内脂肪分部情况测定</t>
  </si>
  <si>
    <t>肺功能检查</t>
  </si>
  <si>
    <t>了解肺功能状况</t>
  </si>
  <si>
    <t>风湿、类风湿疾病</t>
  </si>
  <si>
    <t>血沉(ESR)</t>
  </si>
  <si>
    <t>检查是否有风湿活动和类风湿性病变</t>
  </si>
  <si>
    <t>抗溶血性链球菌“O”试验（定量）</t>
  </si>
  <si>
    <t>类风湿因子（RF）（ 定量）</t>
  </si>
  <si>
    <t>超敏C反应蛋白（hs-CRP）</t>
  </si>
  <si>
    <t>协助诊断过敏性疾病与风湿性疾病</t>
  </si>
  <si>
    <t>免疫功能5项</t>
  </si>
  <si>
    <t>免疫球蛋白(IgG IgA IgM)</t>
  </si>
  <si>
    <t>免疫球蛋白IgG IgA IgM均升高，常见于各种慢性感染，慢性肝病，淋巴瘤和系统性红斑狼疮（SLE），类风湿关节炎等。单一免疫球蛋白增高，主要见于免疫增殖性疾病，如多发性骨髓瘤，原发性巨球蛋白血症。降低见于各类免疫缺陷病或长期使用免疫抑制剂的病人</t>
  </si>
  <si>
    <t>补体C3、C4</t>
  </si>
  <si>
    <t>降低：见于SLE活动期，急性肾小球肾炎，慢性活动性肝炎，冷球蛋白血症，大面积烧伤以及补体缺乏症</t>
  </si>
  <si>
    <t>无机元素测定</t>
  </si>
  <si>
    <t>电解质六项（K、Na、Cl、Ca2、P、Mg)</t>
  </si>
  <si>
    <t>增高：①尿毒症；②严重脱水，烧伤，大量出汗；③溶血，酸中毒；降低①摄入不足，严重呕吐，腹泻；②大量使用利尿剂；③长期使用糖皮质激素</t>
  </si>
  <si>
    <t>微量元素6项</t>
  </si>
  <si>
    <t>铁、锌、镁、铜、钙、铅</t>
  </si>
  <si>
    <t>检测体内微量元素的含量</t>
  </si>
  <si>
    <t>套餐原价</t>
  </si>
  <si>
    <t>检验项目原价</t>
  </si>
  <si>
    <t>折扣</t>
  </si>
  <si>
    <t>套餐结算价</t>
  </si>
  <si>
    <t>7折检验项目价</t>
  </si>
  <si>
    <t>人数</t>
  </si>
  <si>
    <t>结算价合计</t>
  </si>
  <si>
    <t>7折检验项目价合计</t>
  </si>
  <si>
    <t>原价合计</t>
  </si>
  <si>
    <t>检验项目原价合计</t>
  </si>
  <si>
    <t>变动成本</t>
  </si>
  <si>
    <t>变动成本率</t>
  </si>
  <si>
    <t>售价</t>
  </si>
  <si>
    <t>核算价</t>
  </si>
  <si>
    <t>核算价折扣</t>
  </si>
  <si>
    <t>综合折扣</t>
  </si>
  <si>
    <t>门市价</t>
  </si>
  <si>
    <t>门市价折扣</t>
  </si>
  <si>
    <t>成本线</t>
  </si>
  <si>
    <t>提成率</t>
  </si>
  <si>
    <t>提成线</t>
  </si>
  <si>
    <t>建议提成</t>
  </si>
  <si>
    <t>建议提成比</t>
  </si>
  <si>
    <t>美兆卡A男</t>
  </si>
  <si>
    <t>美兆卡A女未婚</t>
  </si>
  <si>
    <t>美兆卡A女已婚</t>
  </si>
  <si>
    <t>美兆卡B-I男</t>
  </si>
  <si>
    <t>美兆卡B-I女未婚</t>
  </si>
  <si>
    <t>美兆卡B-I女已婚</t>
  </si>
  <si>
    <t>美兆卡B-II男</t>
  </si>
  <si>
    <t>美兆卡B-II女未婚</t>
  </si>
  <si>
    <t>美兆卡B-II女已婚</t>
  </si>
  <si>
    <t>美兆卡C-I男</t>
  </si>
  <si>
    <t>美兆卡C-I女未婚</t>
  </si>
  <si>
    <t>美兆卡C-I女已婚</t>
  </si>
  <si>
    <t>美兆卡C-II男</t>
  </si>
  <si>
    <t>美兆卡C-II女未婚</t>
  </si>
  <si>
    <t>美兆卡C-II女已婚</t>
  </si>
  <si>
    <t>美兆卡D男</t>
  </si>
  <si>
    <t>美兆卡D女未婚</t>
  </si>
  <si>
    <t>美兆卡D女已婚</t>
  </si>
  <si>
    <t>美兆卡E男</t>
  </si>
  <si>
    <t>美兆卡E女未婚</t>
  </si>
  <si>
    <t>美兆卡E女已婚</t>
  </si>
  <si>
    <t>美兆卡F男</t>
  </si>
  <si>
    <t>美兆卡F女未婚</t>
  </si>
  <si>
    <t>美兆卡F女已婚</t>
  </si>
  <si>
    <t xml:space="preserve">杭州美年体检健康报价单                                                                              </t>
  </si>
  <si>
    <t>单位代码</t>
  </si>
  <si>
    <t>受检单位（客户）：五康体检</t>
  </si>
  <si>
    <t>体检单位：美年大健康</t>
  </si>
  <si>
    <t>地址：滨江区海亮大厦裙楼5楼</t>
  </si>
  <si>
    <t>总部地址：滨江区海亮大厦裙楼5楼</t>
  </si>
  <si>
    <t>联系人：来维洁</t>
  </si>
  <si>
    <t>业务员：市场部</t>
  </si>
  <si>
    <t>电话：17826858186</t>
  </si>
  <si>
    <t>传真：</t>
  </si>
  <si>
    <t>传真：0571-28072955</t>
  </si>
  <si>
    <t>五康A</t>
  </si>
  <si>
    <t>报价</t>
  </si>
  <si>
    <t>成本</t>
  </si>
  <si>
    <t>项目代码</t>
  </si>
  <si>
    <t xml:space="preserve">女性 </t>
  </si>
  <si>
    <t>未婚女性</t>
  </si>
  <si>
    <t>已婚女性</t>
  </si>
  <si>
    <t xml:space="preserve">未婚    </t>
  </si>
  <si>
    <t xml:space="preserve">已婚    </t>
  </si>
  <si>
    <t>001</t>
  </si>
  <si>
    <t>017</t>
  </si>
  <si>
    <t>89631</t>
  </si>
  <si>
    <t>415</t>
  </si>
  <si>
    <t>363</t>
  </si>
  <si>
    <t>外眼、眼底</t>
  </si>
  <si>
    <t>395</t>
  </si>
  <si>
    <t>009</t>
  </si>
  <si>
    <t>011</t>
  </si>
  <si>
    <t>L3988</t>
  </si>
  <si>
    <t>套餐结算价350元以上赠送</t>
  </si>
  <si>
    <t>018</t>
  </si>
  <si>
    <t>妇科（已婚项目）</t>
  </si>
  <si>
    <t>047</t>
  </si>
  <si>
    <t>409</t>
  </si>
  <si>
    <t>89839</t>
  </si>
  <si>
    <t>040</t>
  </si>
  <si>
    <t>尿常规12项</t>
  </si>
  <si>
    <t>-</t>
  </si>
  <si>
    <t>023</t>
  </si>
  <si>
    <t>ALT，AST，GGT，ALP，总蛋白，白蛋白，球蛋白，白/球比值,总胆红素，直接胆红素，间接胆红素</t>
  </si>
  <si>
    <t>结合临床，根据前述变化，可提示有无急慢性肝炎，中毒性肝炎，胆囊病变（胆囊炎，胆石症），阻塞性黄疸等，药物中毒性肝炎，酒精性肝炎和肝硬化等。</t>
  </si>
  <si>
    <t>046</t>
  </si>
  <si>
    <t>335</t>
  </si>
  <si>
    <t>血脂</t>
  </si>
  <si>
    <t>总胆固醇(TC)</t>
  </si>
  <si>
    <t>血脂升高是导致高血压、血粘度高、动脉硬化的因素</t>
  </si>
  <si>
    <t>66439</t>
  </si>
  <si>
    <t>337</t>
  </si>
  <si>
    <t>对血管有保护作用。</t>
  </si>
  <si>
    <t>338</t>
  </si>
  <si>
    <t>升高：是冠心病、心肌梗塞、脑血管疾病和动脉硬化的高度危险因素，是沉积于动脉壁上造成动脉硬化的主要因素因素</t>
  </si>
  <si>
    <t>216</t>
  </si>
  <si>
    <t>尿素氮（BUN）、肌酐（Cr）、尿酸（UA）</t>
  </si>
  <si>
    <t>293</t>
  </si>
  <si>
    <t>L3919</t>
  </si>
  <si>
    <t>肿瘤标志物12项（男）</t>
  </si>
  <si>
    <t>AFP、CEA、CA242、CA199、SCC、PSA、FPSA、CA50、CA211、CA724、NSE、EB-VCA-IgA、FPSA/TPSA</t>
  </si>
  <si>
    <t>一次同时检测12项肿瘤标志物，升高可提示肝癌、直肠癌、结肠癌、肺癌、前列腺癌、胰腺癌等。</t>
  </si>
  <si>
    <t>L3934</t>
  </si>
  <si>
    <t>肿瘤标志物12项（女）</t>
  </si>
  <si>
    <t>AFP、CEA、CA125、CA199、CA153、CA242、HCG、CA50、CA211、CA724、NSE、EB-VCA-IgA</t>
  </si>
  <si>
    <t>一次同时检测12项肿瘤标志物，升高可提示肝癌、直肠癌、结肠癌、肺癌、乳腺癌、卵巢癌、胰腺癌等。</t>
  </si>
  <si>
    <t>031</t>
  </si>
  <si>
    <t>361</t>
  </si>
  <si>
    <t>幽门螺旋杆菌检测</t>
  </si>
  <si>
    <t>幽门螺旋杆菌检测（血液）</t>
  </si>
  <si>
    <t>胃功能3项</t>
  </si>
  <si>
    <t>66511</t>
  </si>
  <si>
    <t>各脏器有无形态学改变及占位性病变（肿瘤、结石、炎症等）。</t>
  </si>
  <si>
    <t>89775</t>
  </si>
  <si>
    <t>367</t>
  </si>
  <si>
    <t>308</t>
  </si>
  <si>
    <t>检查乳腺是否有肿块或乳腺癌。</t>
  </si>
  <si>
    <t>300</t>
  </si>
  <si>
    <t>检查子宫及附件有无异常，排除肿瘤或卵巢囊肿等。</t>
  </si>
  <si>
    <t>315</t>
  </si>
  <si>
    <t>004</t>
  </si>
  <si>
    <t>ＤＲ不出片</t>
  </si>
  <si>
    <t>胸部正位检查</t>
  </si>
  <si>
    <t>有无肺炎、肺气肿、肺结核、肺癌及心脏、主动脉、纵膈、横膈疾病等</t>
  </si>
  <si>
    <t>003</t>
  </si>
  <si>
    <t>L3955</t>
  </si>
  <si>
    <t>L3987</t>
  </si>
  <si>
    <t>检后无忧1.0</t>
  </si>
  <si>
    <t>022</t>
  </si>
  <si>
    <t>283</t>
  </si>
  <si>
    <t>007</t>
  </si>
  <si>
    <t>美年核算价</t>
  </si>
  <si>
    <t>3倍核算折扣</t>
  </si>
  <si>
    <t>3倍核算价</t>
  </si>
  <si>
    <t>美兆卡B-I</t>
  </si>
  <si>
    <t>364</t>
  </si>
  <si>
    <t>219</t>
  </si>
  <si>
    <t>89582</t>
  </si>
  <si>
    <t>血脂五项（1-5）</t>
  </si>
  <si>
    <t>用于动脉粥样硬化，高血压，冠心病等疾病诊断、预防和治疗。</t>
  </si>
  <si>
    <t>194</t>
  </si>
  <si>
    <t>增高：急性心肌梗塞、风湿性心肌炎、病毒性心肌炎、多发性心肌炎、急性脑血管意外、脑膜炎、药物影响。</t>
  </si>
  <si>
    <t>010</t>
  </si>
  <si>
    <t>L3939</t>
  </si>
  <si>
    <t>肿瘤标志物6项（男）</t>
  </si>
  <si>
    <t>AFP、CEA、CA199、CA50、PSA、FPSA、FPSA/TPSA</t>
  </si>
  <si>
    <t>可提示直肠癌、结肠癌、肺癌、乳腺癌、胰腺癌、胆囊癌、结肠癌等，也可提示有无原发性肝癌，生殖腺胚胎性肿瘤，肝硬化等。  前列腺癌、前列腺肥大、前列腺炎时可见血清PSA水平升高</t>
  </si>
  <si>
    <t>L3940</t>
  </si>
  <si>
    <t>肿瘤标志物6项（女）</t>
  </si>
  <si>
    <t>AFP、CEA、CA199、CA50、CA125、CA153</t>
  </si>
  <si>
    <t xml:space="preserve">可提示直肠癌、结肠癌、肺癌、乳腺癌、胰腺癌、卵巢癌、胆囊癌、结肠癌等，也可提示有无原发性肝癌，生殖腺胚胎性肿瘤，肝硬化等。 </t>
  </si>
  <si>
    <t>C14检测（需空腹）</t>
  </si>
  <si>
    <t>最低7折</t>
  </si>
  <si>
    <t>L3910</t>
  </si>
  <si>
    <t>粪便隐血</t>
  </si>
  <si>
    <t>294</t>
  </si>
  <si>
    <t>颈椎正侧位检查</t>
  </si>
  <si>
    <t>L3883</t>
  </si>
  <si>
    <r>
      <rPr>
        <b/>
        <sz val="9"/>
        <rFont val="等线"/>
        <charset val="134"/>
      </rPr>
      <t>基因</t>
    </r>
    <r>
      <rPr>
        <b/>
        <sz val="9"/>
        <color indexed="10"/>
        <rFont val="等线"/>
        <charset val="134"/>
      </rPr>
      <t>（不打折）</t>
    </r>
  </si>
  <si>
    <t>男性肿瘤全筛套餐</t>
  </si>
  <si>
    <t>肺癌+肝癌+胃癌+结直肠癌+食管癌+胰腺癌+甲状腺癌+慢性粒细胞白血病+神经胶质瘤+非何杰金氏淋巴癌+胆囊癌+鼻咽癌+前列腺癌+肾癌+膀胱癌</t>
  </si>
  <si>
    <t>不打折</t>
  </si>
  <si>
    <t>L3884</t>
  </si>
  <si>
    <t>女性肿瘤全筛套餐</t>
  </si>
  <si>
    <t>肺癌+肝癌+胃癌+结直肠癌+食管癌+胰腺癌+甲状腺癌+慢性粒细胞白血病+神经胶质瘤+非何杰金氏淋巴癌+胆囊癌+鼻咽癌+乳腺癌+卵巢癌+宫颈癌+子宫内膜癌+肾癌+膀胱癌</t>
  </si>
  <si>
    <t>美兆卡B-II</t>
  </si>
  <si>
    <t>019</t>
  </si>
  <si>
    <t>129</t>
  </si>
  <si>
    <t>宫颈刮片</t>
  </si>
  <si>
    <t>025</t>
  </si>
  <si>
    <t>血常规18项</t>
  </si>
  <si>
    <t>检查白细胞、红细胞、血小板等</t>
  </si>
  <si>
    <t>检查血象三系细胞（红血球、白血球、血小板）是否正常</t>
  </si>
  <si>
    <t>297</t>
  </si>
  <si>
    <t>肝功能</t>
  </si>
  <si>
    <t>是肝细胞受损最敏感的指标，升高可提示肝胆系统疾病：如急性传染性肝炎、中毒性肝炎、药物中毒性肝炎等</t>
  </si>
  <si>
    <t>325</t>
  </si>
  <si>
    <t>检查肝胆系统胆汁的排泄功能情况；结合病人的临床表现，是对肝、胆、胰腺等相关疾病诊断的指标之一</t>
  </si>
  <si>
    <t>333</t>
  </si>
  <si>
    <t>331</t>
  </si>
  <si>
    <t>193</t>
  </si>
  <si>
    <t>329</t>
  </si>
  <si>
    <t>增高：提示血液浓缩、严重脱水（呕吐、腹泻、高热大汗），是多发性骨髓瘤等组织、血液系统疾病的诊断、筛查指标；减少：提示蛋白合成功能受损，或营养不良</t>
  </si>
  <si>
    <t>L3937</t>
  </si>
  <si>
    <t>肿瘤标志物4项（男）</t>
  </si>
  <si>
    <t>CEA、AFP、PSA、FPSA、FPSA/TPSA</t>
  </si>
  <si>
    <t>可提示直肠癌、结肠癌、肺癌、乳腺癌、胰腺癌等，也可提示有无原发性肝癌，生殖腺胚胎性肿瘤，肝硬化等。  前列腺癌、前列腺肥大、前列腺炎时可见血清PSA水平升高</t>
  </si>
  <si>
    <t>L3938</t>
  </si>
  <si>
    <t>肿瘤标志物4项（女）</t>
  </si>
  <si>
    <t>CEA、AFP、CA125、CA153</t>
  </si>
  <si>
    <t xml:space="preserve">可提示直肠癌、结肠癌、肺癌、乳腺癌、胰腺癌、卵巢癌等，也可提示有无原发性肝癌，生殖腺胚胎性肿瘤，肝硬化等。 </t>
  </si>
  <si>
    <t>美兆卡C-I</t>
  </si>
  <si>
    <t>380</t>
  </si>
  <si>
    <t>89596</t>
  </si>
  <si>
    <t>212</t>
  </si>
  <si>
    <t>血脂九项</t>
  </si>
  <si>
    <t>284</t>
  </si>
  <si>
    <t>了解血液黏度变化，主要反映血液流动性、血液粘度的变化。适用于高血压、动脉硬化、脑中风、糖尿病及高脂血症等疾患的检查。</t>
  </si>
  <si>
    <t>66423</t>
  </si>
  <si>
    <t xml:space="preserve">L3916 </t>
  </si>
  <si>
    <t>G17</t>
  </si>
  <si>
    <t>核磁不出片</t>
  </si>
  <si>
    <t>MRI头颅平扫</t>
  </si>
  <si>
    <t>套餐结算价800元以上赠送</t>
  </si>
  <si>
    <t>L3878</t>
  </si>
  <si>
    <t>美兆卡C-II</t>
  </si>
  <si>
    <t>美兆卡D</t>
  </si>
  <si>
    <t>L30117</t>
  </si>
  <si>
    <t>动态血糖</t>
  </si>
  <si>
    <t>344</t>
  </si>
  <si>
    <t>295</t>
  </si>
  <si>
    <t>心血管疾病的重要诊断方法。具有无创、无痛、安全方便、直观性强的特点，对瓣膜病诊断准确率较高, 对心肌病、冠心病、心肌梗塞并发症及肺心病有较大的诊断价值。</t>
  </si>
  <si>
    <t>美兆卡E</t>
  </si>
  <si>
    <t>L3909</t>
  </si>
  <si>
    <t>66445</t>
  </si>
  <si>
    <t>L30118</t>
  </si>
  <si>
    <t>睡眠呼吸监测</t>
  </si>
  <si>
    <t>腕式血氧记录+动态心电</t>
  </si>
  <si>
    <t>243</t>
  </si>
  <si>
    <t>307</t>
  </si>
  <si>
    <t>美兆卡F</t>
  </si>
  <si>
    <t>398</t>
  </si>
  <si>
    <t>66510</t>
  </si>
  <si>
    <t>膀胱、输尿管</t>
  </si>
  <si>
    <t>检查膀胱、输尿管是否有结石或肿瘤等</t>
  </si>
  <si>
    <t>377</t>
  </si>
  <si>
    <t>012</t>
  </si>
  <si>
    <t>178</t>
  </si>
  <si>
    <t>66432</t>
  </si>
  <si>
    <t>400</t>
  </si>
  <si>
    <t>414</t>
  </si>
  <si>
    <t>炎症指标</t>
  </si>
  <si>
    <t>386</t>
  </si>
  <si>
    <t>免疫球蛋白</t>
  </si>
  <si>
    <t>387</t>
  </si>
  <si>
    <t>补体</t>
  </si>
  <si>
    <t>89591</t>
  </si>
  <si>
    <t>89598</t>
  </si>
  <si>
    <t>总  计</t>
  </si>
  <si>
    <t>∕</t>
  </si>
  <si>
    <t>折扣说明：</t>
  </si>
  <si>
    <t>C13,C14，动态血糖，腕式血氧4个项目按7折，24小时动态心电图按8折，基因不打折</t>
  </si>
  <si>
    <t>费用比例</t>
  </si>
  <si>
    <t>费用金额</t>
  </si>
  <si>
    <t>费用用途：</t>
  </si>
  <si>
    <t>核算综合折扣</t>
  </si>
  <si>
    <t>平均单价：</t>
  </si>
  <si>
    <t>备注：</t>
  </si>
  <si>
    <t>上门讲解(次数）：</t>
  </si>
  <si>
    <t>一对一讲解（次数）：</t>
  </si>
  <si>
    <t>汇总分析报告（是或否）：是</t>
  </si>
  <si>
    <t>销售员：</t>
  </si>
  <si>
    <t>销售经理：</t>
  </si>
  <si>
    <t>销售总监：</t>
  </si>
  <si>
    <t>总经理：</t>
  </si>
  <si>
    <t>历年折扣：</t>
  </si>
  <si>
    <t>新订单</t>
  </si>
  <si>
    <t>返利：</t>
  </si>
  <si>
    <t>无</t>
  </si>
  <si>
    <t>报价综合折扣</t>
  </si>
</sst>
</file>

<file path=xl/styles.xml><?xml version="1.0" encoding="utf-8"?>
<styleSheet xmlns="http://schemas.openxmlformats.org/spreadsheetml/2006/main">
  <numFmts count="11">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7" formatCode="&quot;￥&quot;#,##0.00;&quot;￥&quot;\-#,##0.00"/>
    <numFmt numFmtId="176" formatCode="&quot;￥&quot;#,##0_);[Red]\(&quot;￥&quot;#,##0\)"/>
    <numFmt numFmtId="6" formatCode="&quot;￥&quot;#,##0;[Red]&quot;￥&quot;\-#,##0"/>
    <numFmt numFmtId="5" formatCode="&quot;￥&quot;#,##0;&quot;￥&quot;\-#,##0"/>
    <numFmt numFmtId="177" formatCode="0.0_ "/>
    <numFmt numFmtId="178" formatCode="0.0%"/>
    <numFmt numFmtId="179" formatCode="0_ "/>
  </numFmts>
  <fonts count="39">
    <font>
      <sz val="11"/>
      <color theme="1"/>
      <name val="宋体"/>
      <charset val="134"/>
      <scheme val="minor"/>
    </font>
    <font>
      <sz val="9"/>
      <name val="等线"/>
      <charset val="134"/>
    </font>
    <font>
      <sz val="9"/>
      <color indexed="10"/>
      <name val="等线"/>
      <charset val="134"/>
    </font>
    <font>
      <sz val="9"/>
      <name val="等线"/>
      <charset val="0"/>
    </font>
    <font>
      <b/>
      <sz val="9"/>
      <name val="等线"/>
      <charset val="134"/>
    </font>
    <font>
      <b/>
      <sz val="9"/>
      <color indexed="10"/>
      <name val="等线"/>
      <charset val="134"/>
    </font>
    <font>
      <b/>
      <sz val="12"/>
      <name val="等线"/>
      <charset val="134"/>
    </font>
    <font>
      <sz val="9"/>
      <color indexed="8"/>
      <name val="等线"/>
      <charset val="134"/>
    </font>
    <font>
      <sz val="9"/>
      <name val="宋体"/>
      <charset val="134"/>
    </font>
    <font>
      <b/>
      <sz val="9"/>
      <color indexed="8"/>
      <name val="等线"/>
      <charset val="134"/>
    </font>
    <font>
      <sz val="9"/>
      <color rgb="FFFF0000"/>
      <name val="等线"/>
      <charset val="134"/>
    </font>
    <font>
      <sz val="9"/>
      <color theme="1"/>
      <name val="宋体"/>
      <charset val="134"/>
      <scheme val="minor"/>
    </font>
    <font>
      <sz val="10"/>
      <color indexed="8"/>
      <name val="宋体"/>
      <charset val="134"/>
      <scheme val="minor"/>
    </font>
    <font>
      <b/>
      <sz val="10"/>
      <color indexed="8"/>
      <name val="宋体"/>
      <charset val="134"/>
      <scheme val="minor"/>
    </font>
    <font>
      <sz val="10"/>
      <color theme="1"/>
      <name val="宋体"/>
      <charset val="134"/>
      <scheme val="minor"/>
    </font>
    <font>
      <b/>
      <sz val="18"/>
      <color indexed="8"/>
      <name val="宋体"/>
      <charset val="134"/>
      <scheme val="minor"/>
    </font>
    <font>
      <b/>
      <sz val="10"/>
      <name val="宋体"/>
      <charset val="134"/>
      <scheme val="minor"/>
    </font>
    <font>
      <sz val="10"/>
      <name val="宋体"/>
      <charset val="134"/>
      <scheme val="minor"/>
    </font>
    <font>
      <b/>
      <sz val="10"/>
      <color rgb="FFFF0000"/>
      <name val="宋体"/>
      <charset val="134"/>
      <scheme val="minor"/>
    </font>
    <font>
      <sz val="11"/>
      <color theme="0"/>
      <name val="宋体"/>
      <charset val="0"/>
      <scheme val="minor"/>
    </font>
    <font>
      <sz val="11"/>
      <color theme="1"/>
      <name val="宋体"/>
      <charset val="0"/>
      <scheme val="minor"/>
    </font>
    <font>
      <sz val="11"/>
      <color rgb="FFFF0000"/>
      <name val="宋体"/>
      <charset val="0"/>
      <scheme val="minor"/>
    </font>
    <font>
      <sz val="11"/>
      <color rgb="FF3F3F76"/>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006100"/>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sz val="12"/>
      <name val="宋体"/>
      <charset val="134"/>
    </font>
    <font>
      <sz val="11"/>
      <color rgb="FF9C6500"/>
      <name val="宋体"/>
      <charset val="0"/>
      <scheme val="minor"/>
    </font>
    <font>
      <b/>
      <sz val="15"/>
      <color theme="3"/>
      <name val="宋体"/>
      <charset val="134"/>
      <scheme val="minor"/>
    </font>
    <font>
      <sz val="11"/>
      <color rgb="FFFA7D00"/>
      <name val="宋体"/>
      <charset val="0"/>
      <scheme val="minor"/>
    </font>
    <font>
      <b/>
      <sz val="18"/>
      <color theme="3"/>
      <name val="宋体"/>
      <charset val="134"/>
      <scheme val="minor"/>
    </font>
    <font>
      <b/>
      <sz val="11"/>
      <color theme="1"/>
      <name val="宋体"/>
      <charset val="0"/>
      <scheme val="minor"/>
    </font>
    <font>
      <b/>
      <sz val="11"/>
      <color rgb="FFFA7D00"/>
      <name val="宋体"/>
      <charset val="0"/>
      <scheme val="minor"/>
    </font>
    <font>
      <b/>
      <sz val="13"/>
      <color theme="3"/>
      <name val="宋体"/>
      <charset val="134"/>
      <scheme val="minor"/>
    </font>
  </fonts>
  <fills count="46">
    <fill>
      <patternFill patternType="none"/>
    </fill>
    <fill>
      <patternFill patternType="gray125"/>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theme="9" tint="0.8"/>
        <bgColor indexed="64"/>
      </patternFill>
    </fill>
    <fill>
      <patternFill patternType="solid">
        <fgColor theme="5" tint="0.6"/>
        <bgColor indexed="64"/>
      </patternFill>
    </fill>
    <fill>
      <patternFill patternType="solid">
        <fgColor indexed="15"/>
        <bgColor indexed="64"/>
      </patternFill>
    </fill>
    <fill>
      <patternFill patternType="solid">
        <fgColor theme="5" tint="0.8"/>
        <bgColor indexed="64"/>
      </patternFill>
    </fill>
    <fill>
      <patternFill patternType="solid">
        <fgColor theme="8" tint="0.8"/>
        <bgColor indexed="64"/>
      </patternFill>
    </fill>
    <fill>
      <patternFill patternType="solid">
        <fgColor theme="7" tint="0.8"/>
        <bgColor indexed="64"/>
      </patternFill>
    </fill>
    <fill>
      <patternFill patternType="solid">
        <fgColor rgb="FFD6AFAA"/>
        <bgColor indexed="64"/>
      </patternFill>
    </fill>
    <fill>
      <patternFill patternType="solid">
        <fgColor theme="8" tint="0.6"/>
        <bgColor indexed="64"/>
      </patternFill>
    </fill>
    <fill>
      <patternFill patternType="solid">
        <fgColor theme="0"/>
        <bgColor indexed="64"/>
      </patternFill>
    </fill>
    <fill>
      <patternFill patternType="solid">
        <fgColor rgb="FF5AA77C"/>
        <bgColor indexed="64"/>
      </patternFill>
    </fill>
    <fill>
      <patternFill patternType="solid">
        <fgColor theme="9"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6"/>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rgb="FFF2F2F2"/>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bgColor indexed="64"/>
      </patternFill>
    </fill>
    <fill>
      <patternFill patternType="solid">
        <fgColor theme="5"/>
        <bgColor indexed="64"/>
      </patternFill>
    </fill>
    <fill>
      <patternFill patternType="solid">
        <fgColor theme="7" tint="0.399975585192419"/>
        <bgColor indexed="64"/>
      </patternFill>
    </fill>
  </fills>
  <borders count="49">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indexed="8"/>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double">
        <color auto="1"/>
      </bottom>
      <diagonal/>
    </border>
    <border>
      <left/>
      <right style="double">
        <color auto="1"/>
      </right>
      <top/>
      <bottom/>
      <diagonal/>
    </border>
    <border>
      <left style="double">
        <color auto="1"/>
      </left>
      <right style="thin">
        <color auto="1"/>
      </right>
      <top/>
      <bottom style="thin">
        <color auto="1"/>
      </bottom>
      <diagonal/>
    </border>
    <border>
      <left style="double">
        <color auto="1"/>
      </left>
      <right style="thin">
        <color auto="1"/>
      </right>
      <top style="thin">
        <color auto="1"/>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bottom/>
      <diagonal/>
    </border>
    <border>
      <left style="thin">
        <color auto="1"/>
      </left>
      <right style="double">
        <color auto="1"/>
      </right>
      <top/>
      <bottom style="thin">
        <color auto="1"/>
      </bottom>
      <diagonal/>
    </border>
    <border>
      <left style="thin">
        <color auto="1"/>
      </left>
      <right style="double">
        <color auto="1"/>
      </right>
      <top style="thin">
        <color auto="1"/>
      </top>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diagonal/>
    </border>
    <border>
      <left/>
      <right style="double">
        <color auto="1"/>
      </right>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auto="1"/>
      </left>
      <right style="double">
        <color auto="1"/>
      </right>
      <top style="thin">
        <color auto="1"/>
      </top>
      <bottom style="double">
        <color auto="1"/>
      </bottom>
      <diagonal/>
    </border>
    <border>
      <left/>
      <right style="double">
        <color auto="1"/>
      </right>
      <top style="double">
        <color auto="1"/>
      </top>
      <bottom style="double">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20" fillId="30" borderId="0" applyNumberFormat="0" applyBorder="0" applyAlignment="0" applyProtection="0">
      <alignment vertical="center"/>
    </xf>
    <xf numFmtId="0" fontId="22" fillId="18" borderId="4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27" borderId="0" applyNumberFormat="0" applyBorder="0" applyAlignment="0" applyProtection="0">
      <alignment vertical="center"/>
    </xf>
    <xf numFmtId="0" fontId="25" fillId="21" borderId="0" applyNumberFormat="0" applyBorder="0" applyAlignment="0" applyProtection="0">
      <alignment vertical="center"/>
    </xf>
    <xf numFmtId="43" fontId="0" fillId="0" borderId="0" applyFont="0" applyFill="0" applyBorder="0" applyAlignment="0" applyProtection="0">
      <alignment vertical="center"/>
    </xf>
    <xf numFmtId="0" fontId="8" fillId="0" borderId="0" applyFont="0" applyBorder="0" applyAlignment="0">
      <alignment vertical="center"/>
    </xf>
    <xf numFmtId="0" fontId="19" fillId="35"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26" borderId="43" applyNumberFormat="0" applyFont="0" applyAlignment="0" applyProtection="0">
      <alignment vertical="center"/>
    </xf>
    <xf numFmtId="0" fontId="19" fillId="38"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pplyFont="0" applyBorder="0" applyAlignment="0">
      <alignment vertical="center"/>
    </xf>
    <xf numFmtId="0" fontId="23" fillId="0" borderId="0" applyNumberFormat="0" applyFill="0" applyBorder="0" applyAlignment="0" applyProtection="0">
      <alignment vertical="center"/>
    </xf>
    <xf numFmtId="0" fontId="33" fillId="0" borderId="45" applyNumberFormat="0" applyFill="0" applyAlignment="0" applyProtection="0">
      <alignment vertical="center"/>
    </xf>
    <xf numFmtId="0" fontId="38" fillId="0" borderId="45" applyNumberFormat="0" applyFill="0" applyAlignment="0" applyProtection="0">
      <alignment vertical="center"/>
    </xf>
    <xf numFmtId="0" fontId="19" fillId="25" borderId="0" applyNumberFormat="0" applyBorder="0" applyAlignment="0" applyProtection="0">
      <alignment vertical="center"/>
    </xf>
    <xf numFmtId="0" fontId="24" fillId="0" borderId="47" applyNumberFormat="0" applyFill="0" applyAlignment="0" applyProtection="0">
      <alignment vertical="center"/>
    </xf>
    <xf numFmtId="0" fontId="19" fillId="45" borderId="0" applyNumberFormat="0" applyBorder="0" applyAlignment="0" applyProtection="0">
      <alignment vertical="center"/>
    </xf>
    <xf numFmtId="0" fontId="29" fillId="34" borderId="44" applyNumberFormat="0" applyAlignment="0" applyProtection="0">
      <alignment vertical="center"/>
    </xf>
    <xf numFmtId="0" fontId="37" fillId="34" borderId="41" applyNumberFormat="0" applyAlignment="0" applyProtection="0">
      <alignment vertical="center"/>
    </xf>
    <xf numFmtId="0" fontId="26" fillId="24" borderId="42" applyNumberFormat="0" applyAlignment="0" applyProtection="0">
      <alignment vertical="center"/>
    </xf>
    <xf numFmtId="0" fontId="20" fillId="37" borderId="0" applyNumberFormat="0" applyBorder="0" applyAlignment="0" applyProtection="0">
      <alignment vertical="center"/>
    </xf>
    <xf numFmtId="0" fontId="19" fillId="44" borderId="0" applyNumberFormat="0" applyBorder="0" applyAlignment="0" applyProtection="0">
      <alignment vertical="center"/>
    </xf>
    <xf numFmtId="0" fontId="34" fillId="0" borderId="46" applyNumberFormat="0" applyFill="0" applyAlignment="0" applyProtection="0">
      <alignment vertical="center"/>
    </xf>
    <xf numFmtId="0" fontId="36" fillId="0" borderId="48" applyNumberFormat="0" applyFill="0" applyAlignment="0" applyProtection="0">
      <alignment vertical="center"/>
    </xf>
    <xf numFmtId="0" fontId="27" fillId="29" borderId="0" applyNumberFormat="0" applyBorder="0" applyAlignment="0" applyProtection="0">
      <alignment vertical="center"/>
    </xf>
    <xf numFmtId="0" fontId="32" fillId="36" borderId="0" applyNumberFormat="0" applyBorder="0" applyAlignment="0" applyProtection="0">
      <alignment vertical="center"/>
    </xf>
    <xf numFmtId="0" fontId="20" fillId="20" borderId="0" applyNumberFormat="0" applyBorder="0" applyAlignment="0" applyProtection="0">
      <alignment vertical="center"/>
    </xf>
    <xf numFmtId="0" fontId="19" fillId="33" borderId="0" applyNumberFormat="0" applyBorder="0" applyAlignment="0" applyProtection="0">
      <alignment vertical="center"/>
    </xf>
    <xf numFmtId="0" fontId="20" fillId="23" borderId="0" applyNumberFormat="0" applyBorder="0" applyAlignment="0" applyProtection="0">
      <alignment vertical="center"/>
    </xf>
    <xf numFmtId="0" fontId="20" fillId="42" borderId="0" applyNumberFormat="0" applyBorder="0" applyAlignment="0" applyProtection="0">
      <alignment vertical="center"/>
    </xf>
    <xf numFmtId="0" fontId="20" fillId="19" borderId="0" applyNumberFormat="0" applyBorder="0" applyAlignment="0" applyProtection="0">
      <alignment vertical="center"/>
    </xf>
    <xf numFmtId="0" fontId="31" fillId="0" borderId="0"/>
    <xf numFmtId="0" fontId="20" fillId="41" borderId="0" applyNumberFormat="0" applyBorder="0" applyAlignment="0" applyProtection="0">
      <alignment vertical="center"/>
    </xf>
    <xf numFmtId="0" fontId="19" fillId="22" borderId="0" applyNumberFormat="0" applyBorder="0" applyAlignment="0" applyProtection="0">
      <alignment vertical="center"/>
    </xf>
    <xf numFmtId="0" fontId="19" fillId="43" borderId="0" applyNumberFormat="0" applyBorder="0" applyAlignment="0" applyProtection="0">
      <alignment vertical="center"/>
    </xf>
    <xf numFmtId="0" fontId="20" fillId="17" borderId="0" applyNumberFormat="0" applyBorder="0" applyAlignment="0" applyProtection="0">
      <alignment vertical="center"/>
    </xf>
    <xf numFmtId="0" fontId="20" fillId="32" borderId="0" applyNumberFormat="0" applyBorder="0" applyAlignment="0" applyProtection="0">
      <alignment vertical="center"/>
    </xf>
    <xf numFmtId="0" fontId="19" fillId="40" borderId="0" applyNumberFormat="0" applyBorder="0" applyAlignment="0" applyProtection="0">
      <alignment vertical="center"/>
    </xf>
    <xf numFmtId="0" fontId="20" fillId="39" borderId="0" applyNumberFormat="0" applyBorder="0" applyAlignment="0" applyProtection="0">
      <alignment vertical="center"/>
    </xf>
    <xf numFmtId="0" fontId="8" fillId="0" borderId="0" applyFont="0" applyBorder="0" applyAlignment="0">
      <alignment vertical="center"/>
    </xf>
    <xf numFmtId="0" fontId="19" fillId="28" borderId="0" applyNumberFormat="0" applyBorder="0" applyAlignment="0" applyProtection="0">
      <alignment vertical="center"/>
    </xf>
    <xf numFmtId="0" fontId="19" fillId="16" borderId="0" applyNumberFormat="0" applyBorder="0" applyAlignment="0" applyProtection="0">
      <alignment vertical="center"/>
    </xf>
    <xf numFmtId="0" fontId="20" fillId="31" borderId="0" applyNumberFormat="0" applyBorder="0" applyAlignment="0" applyProtection="0">
      <alignment vertical="center"/>
    </xf>
    <xf numFmtId="0" fontId="31" fillId="0" borderId="0">
      <alignment vertical="center"/>
    </xf>
    <xf numFmtId="0" fontId="19" fillId="15" borderId="0" applyNumberFormat="0" applyBorder="0" applyAlignment="0" applyProtection="0">
      <alignment vertical="center"/>
    </xf>
    <xf numFmtId="0" fontId="31" fillId="0" borderId="0"/>
    <xf numFmtId="0" fontId="31" fillId="0" borderId="0">
      <alignment vertical="center"/>
    </xf>
    <xf numFmtId="0" fontId="31" fillId="0" borderId="0"/>
    <xf numFmtId="0" fontId="31" fillId="0" borderId="0"/>
    <xf numFmtId="0" fontId="31" fillId="0" borderId="0"/>
    <xf numFmtId="0" fontId="31" fillId="0" borderId="0"/>
    <xf numFmtId="0" fontId="31" fillId="0" borderId="0">
      <alignment vertical="center"/>
    </xf>
    <xf numFmtId="0" fontId="8" fillId="0" borderId="0" applyFont="0" applyBorder="0" applyAlignment="0">
      <alignment vertical="center"/>
    </xf>
  </cellStyleXfs>
  <cellXfs count="342">
    <xf numFmtId="0" fontId="0" fillId="0" borderId="0" xfId="0">
      <alignment vertical="center"/>
    </xf>
    <xf numFmtId="0" fontId="1" fillId="0" borderId="0" xfId="0" applyFont="1" applyFill="1" applyAlignment="1">
      <alignment vertical="center"/>
    </xf>
    <xf numFmtId="0" fontId="1" fillId="0" borderId="0" xfId="0" applyFont="1" applyFill="1" applyBorder="1" applyAlignment="1">
      <alignment vertical="center" wrapText="1"/>
    </xf>
    <xf numFmtId="0" fontId="1" fillId="0" borderId="0" xfId="0" applyFont="1" applyFill="1" applyAlignment="1">
      <alignment vertical="center" wrapText="1"/>
    </xf>
    <xf numFmtId="0" fontId="2" fillId="0" borderId="0" xfId="0" applyFont="1" applyFill="1" applyAlignment="1"/>
    <xf numFmtId="0" fontId="3" fillId="0" borderId="0" xfId="0" applyFont="1" applyFill="1" applyAlignment="1"/>
    <xf numFmtId="49"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176" fontId="1"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wrapText="1"/>
    </xf>
    <xf numFmtId="0" fontId="4" fillId="0" borderId="0" xfId="59" applyFont="1" applyBorder="1" applyAlignment="1">
      <alignment horizontal="center" vertical="center" wrapText="1"/>
    </xf>
    <xf numFmtId="49" fontId="5" fillId="0" borderId="0" xfId="0" applyNumberFormat="1" applyFont="1" applyFill="1" applyBorder="1" applyAlignment="1">
      <alignment horizontal="left" vertical="center" wrapText="1"/>
    </xf>
    <xf numFmtId="0" fontId="4" fillId="0" borderId="0" xfId="59" applyFont="1" applyBorder="1" applyAlignment="1">
      <alignment horizontal="left" vertical="center"/>
    </xf>
    <xf numFmtId="0" fontId="4" fillId="0" borderId="1" xfId="59" applyFont="1" applyBorder="1" applyAlignment="1">
      <alignment horizontal="lef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4" xfId="59" applyFont="1" applyFill="1" applyBorder="1" applyAlignment="1">
      <alignment horizontal="center" vertical="center"/>
    </xf>
    <xf numFmtId="49" fontId="1" fillId="0" borderId="4" xfId="59" applyNumberFormat="1" applyFont="1" applyFill="1" applyBorder="1" applyAlignment="1">
      <alignment horizontal="center" vertical="center" wrapText="1"/>
    </xf>
    <xf numFmtId="49" fontId="4" fillId="0" borderId="4" xfId="59" applyNumberFormat="1" applyFont="1" applyFill="1" applyBorder="1" applyAlignment="1">
      <alignment horizontal="center" vertical="center" wrapText="1"/>
    </xf>
    <xf numFmtId="49" fontId="1" fillId="0" borderId="4" xfId="59" applyNumberFormat="1" applyFont="1" applyFill="1" applyBorder="1" applyAlignment="1">
      <alignment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49" fontId="1"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4" xfId="0" applyFont="1" applyFill="1" applyBorder="1" applyAlignment="1">
      <alignment vertical="center" wrapText="1"/>
    </xf>
    <xf numFmtId="49" fontId="1" fillId="4" borderId="4"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4" xfId="59" applyFont="1" applyFill="1" applyBorder="1" applyAlignment="1">
      <alignment vertical="center" wrapText="1"/>
    </xf>
    <xf numFmtId="0" fontId="4" fillId="0" borderId="4" xfId="59" applyFont="1" applyFill="1" applyBorder="1" applyAlignment="1">
      <alignment horizontal="center" vertical="center" wrapText="1"/>
    </xf>
    <xf numFmtId="0" fontId="1" fillId="0" borderId="4" xfId="59" applyFont="1" applyFill="1" applyBorder="1" applyAlignment="1">
      <alignment vertical="center" wrapText="1"/>
    </xf>
    <xf numFmtId="0" fontId="4" fillId="0" borderId="7" xfId="59"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4" fillId="0" borderId="8" xfId="59"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7" fontId="1" fillId="0" borderId="4" xfId="59" applyNumberFormat="1" applyFont="1" applyFill="1" applyBorder="1" applyAlignment="1">
      <alignment vertical="center" wrapText="1"/>
    </xf>
    <xf numFmtId="0" fontId="1" fillId="0" borderId="4" xfId="0" applyFont="1" applyFill="1" applyBorder="1" applyAlignment="1">
      <alignment horizontal="left" vertical="center" wrapText="1"/>
    </xf>
    <xf numFmtId="0" fontId="4" fillId="5" borderId="4" xfId="0" applyFont="1" applyFill="1" applyBorder="1" applyAlignment="1">
      <alignment horizontal="center" vertical="center" wrapText="1"/>
    </xf>
    <xf numFmtId="0" fontId="1" fillId="5" borderId="4" xfId="0" applyFont="1" applyFill="1" applyBorder="1" applyAlignment="1">
      <alignment vertical="center" wrapText="1"/>
    </xf>
    <xf numFmtId="0" fontId="4" fillId="0" borderId="7" xfId="0" applyFont="1" applyFill="1" applyBorder="1" applyAlignment="1">
      <alignment horizontal="center" vertical="center"/>
    </xf>
    <xf numFmtId="0" fontId="7" fillId="0" borderId="10" xfId="59" applyFont="1" applyFill="1" applyBorder="1" applyAlignment="1">
      <alignment horizontal="left" vertical="center" wrapText="1"/>
    </xf>
    <xf numFmtId="0" fontId="7" fillId="0" borderId="11" xfId="59" applyFont="1" applyFill="1" applyBorder="1" applyAlignment="1">
      <alignment horizontal="left" vertical="center" wrapText="1"/>
    </xf>
    <xf numFmtId="0" fontId="7" fillId="0" borderId="12" xfId="59" applyFont="1" applyFill="1" applyBorder="1" applyAlignment="1">
      <alignment horizontal="left" vertical="center" wrapText="1"/>
    </xf>
    <xf numFmtId="0" fontId="7" fillId="0" borderId="13" xfId="59" applyFont="1" applyFill="1" applyBorder="1" applyAlignment="1">
      <alignment horizontal="left" vertical="center" wrapText="1"/>
    </xf>
    <xf numFmtId="0" fontId="7" fillId="0" borderId="5" xfId="59" applyFont="1" applyFill="1" applyBorder="1" applyAlignment="1">
      <alignment horizontal="left" vertical="center" wrapText="1"/>
    </xf>
    <xf numFmtId="0" fontId="7" fillId="0" borderId="6" xfId="59" applyFont="1" applyFill="1" applyBorder="1" applyAlignment="1">
      <alignment horizontal="left" vertical="center" wrapText="1"/>
    </xf>
    <xf numFmtId="0" fontId="4" fillId="0" borderId="9" xfId="59" applyFont="1" applyFill="1" applyBorder="1" applyAlignment="1">
      <alignment horizontal="center" vertical="center" wrapText="1"/>
    </xf>
    <xf numFmtId="0" fontId="8" fillId="0" borderId="10" xfId="0" applyFont="1" applyFill="1" applyBorder="1" applyAlignment="1">
      <alignment horizontal="left" vertical="center" wrapText="1"/>
    </xf>
    <xf numFmtId="0" fontId="1" fillId="0" borderId="6" xfId="59" applyFont="1" applyFill="1" applyBorder="1" applyAlignment="1">
      <alignment horizontal="left" vertical="center" wrapText="1"/>
    </xf>
    <xf numFmtId="0" fontId="4" fillId="5" borderId="4" xfId="59" applyFont="1" applyFill="1" applyBorder="1" applyAlignment="1">
      <alignment horizontal="center" vertical="center" wrapText="1"/>
    </xf>
    <xf numFmtId="0" fontId="1" fillId="5" borderId="4" xfId="59" applyFont="1" applyFill="1" applyBorder="1" applyAlignment="1">
      <alignment vertical="center" wrapText="1"/>
    </xf>
    <xf numFmtId="0" fontId="1" fillId="0" borderId="4" xfId="56" applyFont="1" applyFill="1" applyBorder="1" applyAlignment="1">
      <alignment horizontal="left" vertical="center" wrapText="1"/>
    </xf>
    <xf numFmtId="0" fontId="1" fillId="0" borderId="4" xfId="0" applyFont="1" applyFill="1" applyBorder="1" applyAlignment="1">
      <alignment horizontal="center" vertical="center"/>
    </xf>
    <xf numFmtId="0" fontId="9" fillId="0" borderId="5" xfId="59" applyFont="1" applyFill="1" applyBorder="1" applyAlignment="1">
      <alignment horizontal="center" vertical="center" wrapText="1"/>
    </xf>
    <xf numFmtId="0" fontId="1" fillId="0" borderId="7" xfId="59" applyFont="1" applyFill="1" applyBorder="1" applyAlignment="1">
      <alignment horizontal="center" vertical="center" wrapText="1"/>
    </xf>
    <xf numFmtId="49" fontId="4" fillId="0" borderId="7" xfId="59" applyNumberFormat="1" applyFont="1" applyFill="1" applyBorder="1" applyAlignment="1">
      <alignment horizontal="center" vertical="center" wrapText="1"/>
    </xf>
    <xf numFmtId="0" fontId="1" fillId="0" borderId="5" xfId="56" applyFont="1" applyFill="1" applyBorder="1" applyAlignment="1">
      <alignment horizontal="left" vertical="center" wrapText="1"/>
    </xf>
    <xf numFmtId="0" fontId="1" fillId="0" borderId="6" xfId="56" applyFont="1" applyFill="1" applyBorder="1" applyAlignment="1">
      <alignment horizontal="left" vertical="center" wrapText="1"/>
    </xf>
    <xf numFmtId="0" fontId="1" fillId="0" borderId="14" xfId="57" applyFont="1" applyFill="1" applyBorder="1" applyAlignment="1">
      <alignment horizontal="left" vertical="center" wrapText="1"/>
    </xf>
    <xf numFmtId="0" fontId="7" fillId="0" borderId="10" xfId="40" applyFont="1" applyFill="1" applyBorder="1" applyAlignment="1">
      <alignment horizontal="left" vertical="center" wrapText="1"/>
    </xf>
    <xf numFmtId="0" fontId="7" fillId="0" borderId="11" xfId="40" applyFont="1" applyFill="1" applyBorder="1" applyAlignment="1">
      <alignment horizontal="left" vertical="center" wrapText="1"/>
    </xf>
    <xf numFmtId="0" fontId="1" fillId="0" borderId="4" xfId="59" applyFont="1" applyFill="1" applyBorder="1" applyAlignment="1">
      <alignment horizontal="left" vertical="center" wrapText="1"/>
    </xf>
    <xf numFmtId="0" fontId="4" fillId="0" borderId="5" xfId="59" applyFont="1" applyFill="1" applyBorder="1" applyAlignment="1">
      <alignment horizontal="center" vertical="center" wrapText="1"/>
    </xf>
    <xf numFmtId="0" fontId="3" fillId="0" borderId="4" xfId="57"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176" fontId="5" fillId="0" borderId="0" xfId="0" applyNumberFormat="1" applyFont="1" applyFill="1" applyBorder="1" applyAlignment="1">
      <alignment horizontal="center" vertical="center" wrapText="1"/>
    </xf>
    <xf numFmtId="10" fontId="1" fillId="0" borderId="0" xfId="0" applyNumberFormat="1" applyFont="1" applyFill="1" applyAlignment="1">
      <alignment vertical="center"/>
    </xf>
    <xf numFmtId="49" fontId="4" fillId="0" borderId="4" xfId="0" applyNumberFormat="1" applyFont="1" applyFill="1" applyBorder="1" applyAlignment="1">
      <alignment horizontal="left" vertical="center" wrapText="1"/>
    </xf>
    <xf numFmtId="49" fontId="1" fillId="4" borderId="7" xfId="0" applyNumberFormat="1" applyFont="1" applyFill="1" applyBorder="1" applyAlignment="1">
      <alignment horizontal="center" vertical="center" wrapText="1"/>
    </xf>
    <xf numFmtId="49" fontId="1" fillId="4" borderId="9" xfId="0" applyNumberFormat="1" applyFont="1" applyFill="1" applyBorder="1" applyAlignment="1">
      <alignment horizontal="center" vertical="center" wrapText="1"/>
    </xf>
    <xf numFmtId="0" fontId="1" fillId="6" borderId="4" xfId="0" applyFont="1" applyFill="1" applyBorder="1" applyAlignment="1">
      <alignment vertical="center" wrapText="1"/>
    </xf>
    <xf numFmtId="49" fontId="1" fillId="6" borderId="4" xfId="0" applyNumberFormat="1"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left" vertical="center" wrapText="1"/>
    </xf>
    <xf numFmtId="0" fontId="1" fillId="6" borderId="6" xfId="0" applyFont="1" applyFill="1" applyBorder="1" applyAlignment="1">
      <alignment horizontal="left" vertical="center" wrapText="1"/>
    </xf>
    <xf numFmtId="0" fontId="4" fillId="0" borderId="0" xfId="59" applyFont="1" applyBorder="1" applyAlignment="1">
      <alignment vertical="center"/>
    </xf>
    <xf numFmtId="0" fontId="6" fillId="2" borderId="16"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176" fontId="4" fillId="3" borderId="4" xfId="0" applyNumberFormat="1" applyFont="1" applyFill="1" applyBorder="1" applyAlignment="1">
      <alignment horizontal="center" vertical="center" wrapText="1"/>
    </xf>
    <xf numFmtId="176" fontId="4" fillId="3" borderId="7" xfId="0" applyNumberFormat="1" applyFont="1" applyFill="1" applyBorder="1" applyAlignment="1">
      <alignment horizontal="center" vertical="center" wrapText="1"/>
    </xf>
    <xf numFmtId="176" fontId="4" fillId="3" borderId="9" xfId="0" applyNumberFormat="1" applyFont="1" applyFill="1" applyBorder="1" applyAlignment="1">
      <alignment horizontal="center" vertical="center" wrapText="1"/>
    </xf>
    <xf numFmtId="0" fontId="1" fillId="0" borderId="15" xfId="0" applyFont="1" applyFill="1" applyBorder="1" applyAlignment="1">
      <alignment horizontal="left" vertical="center" wrapText="1"/>
    </xf>
    <xf numFmtId="176" fontId="1" fillId="0" borderId="4" xfId="59" applyNumberFormat="1" applyFont="1" applyFill="1" applyBorder="1" applyAlignment="1">
      <alignment horizontal="center" vertical="center" wrapText="1"/>
    </xf>
    <xf numFmtId="176" fontId="1" fillId="0" borderId="5" xfId="59" applyNumberFormat="1" applyFont="1" applyFill="1" applyBorder="1" applyAlignment="1">
      <alignment horizontal="center" vertical="center" wrapText="1"/>
    </xf>
    <xf numFmtId="176" fontId="1" fillId="0" borderId="15" xfId="59" applyNumberFormat="1" applyFont="1" applyFill="1" applyBorder="1" applyAlignment="1">
      <alignment horizontal="center" vertical="center" wrapText="1"/>
    </xf>
    <xf numFmtId="176" fontId="7" fillId="0" borderId="4" xfId="59" applyNumberFormat="1" applyFont="1" applyFill="1" applyBorder="1" applyAlignment="1">
      <alignment horizontal="center" vertical="center" wrapText="1"/>
    </xf>
    <xf numFmtId="176" fontId="7" fillId="0" borderId="5" xfId="59" applyNumberFormat="1" applyFont="1" applyFill="1" applyBorder="1" applyAlignment="1">
      <alignment horizontal="center" vertical="center" wrapText="1"/>
    </xf>
    <xf numFmtId="176" fontId="7" fillId="0" borderId="15" xfId="59" applyNumberFormat="1" applyFont="1" applyFill="1" applyBorder="1" applyAlignment="1">
      <alignment horizontal="center" vertical="center" wrapText="1"/>
    </xf>
    <xf numFmtId="0" fontId="1" fillId="0" borderId="17" xfId="0" applyFont="1" applyFill="1" applyBorder="1" applyAlignment="1">
      <alignment horizontal="left" vertical="center" wrapText="1"/>
    </xf>
    <xf numFmtId="176" fontId="1" fillId="0" borderId="7" xfId="0" applyNumberFormat="1" applyFont="1" applyFill="1" applyBorder="1" applyAlignment="1">
      <alignment horizontal="center" vertical="center" wrapText="1"/>
    </xf>
    <xf numFmtId="176" fontId="1" fillId="0" borderId="7" xfId="59" applyNumberFormat="1" applyFont="1" applyFill="1" applyBorder="1" applyAlignment="1">
      <alignment horizontal="center" vertical="center" wrapText="1"/>
    </xf>
    <xf numFmtId="0" fontId="1" fillId="0" borderId="18" xfId="0" applyFont="1" applyFill="1" applyBorder="1" applyAlignment="1">
      <alignment horizontal="left" vertical="center" wrapText="1"/>
    </xf>
    <xf numFmtId="176" fontId="1" fillId="0" borderId="9" xfId="0" applyNumberFormat="1" applyFont="1" applyFill="1" applyBorder="1" applyAlignment="1">
      <alignment horizontal="center" vertical="center" wrapText="1"/>
    </xf>
    <xf numFmtId="176" fontId="1" fillId="0" borderId="9" xfId="59" applyNumberFormat="1" applyFont="1" applyFill="1" applyBorder="1" applyAlignment="1">
      <alignment horizontal="center" vertical="center" wrapText="1"/>
    </xf>
    <xf numFmtId="176" fontId="1" fillId="0" borderId="4" xfId="0" applyNumberFormat="1" applyFont="1" applyFill="1" applyBorder="1" applyAlignment="1">
      <alignment horizontal="center" vertical="center" wrapText="1"/>
    </xf>
    <xf numFmtId="176" fontId="1" fillId="0" borderId="5" xfId="0" applyNumberFormat="1" applyFont="1" applyFill="1" applyBorder="1" applyAlignment="1">
      <alignment horizontal="center" vertical="center" wrapText="1"/>
    </xf>
    <xf numFmtId="176" fontId="1" fillId="0" borderId="15" xfId="0" applyNumberFormat="1" applyFont="1" applyFill="1" applyBorder="1" applyAlignment="1">
      <alignment horizontal="center" vertical="center" wrapText="1"/>
    </xf>
    <xf numFmtId="0" fontId="7" fillId="0" borderId="17" xfId="59" applyFont="1" applyFill="1" applyBorder="1" applyAlignment="1">
      <alignment horizontal="left" vertical="center" wrapText="1"/>
    </xf>
    <xf numFmtId="0" fontId="7" fillId="0" borderId="18" xfId="59" applyFont="1" applyFill="1" applyBorder="1" applyAlignment="1">
      <alignment horizontal="left" vertical="center" wrapText="1"/>
    </xf>
    <xf numFmtId="0" fontId="7" fillId="0" borderId="15" xfId="59" applyFont="1" applyFill="1" applyBorder="1" applyAlignment="1">
      <alignment horizontal="left" vertical="center" wrapText="1"/>
    </xf>
    <xf numFmtId="0" fontId="1" fillId="0" borderId="15" xfId="56" applyFont="1" applyFill="1" applyBorder="1" applyAlignment="1">
      <alignment horizontal="left" vertical="center" wrapText="1"/>
    </xf>
    <xf numFmtId="0" fontId="7" fillId="0" borderId="17" xfId="40" applyFont="1" applyFill="1" applyBorder="1" applyAlignment="1">
      <alignment horizontal="left" vertical="center" wrapText="1"/>
    </xf>
    <xf numFmtId="0" fontId="4" fillId="0" borderId="0" xfId="0" applyFont="1" applyFill="1" applyBorder="1" applyAlignment="1">
      <alignment horizontal="center" vertical="center" wrapText="1"/>
    </xf>
    <xf numFmtId="0" fontId="1" fillId="6" borderId="15" xfId="0" applyFont="1" applyFill="1" applyBorder="1" applyAlignment="1">
      <alignment horizontal="left" vertical="center" wrapText="1"/>
    </xf>
    <xf numFmtId="176" fontId="1" fillId="6" borderId="4" xfId="59" applyNumberFormat="1" applyFont="1" applyFill="1" applyBorder="1" applyAlignment="1">
      <alignment horizontal="center" vertical="center" wrapText="1"/>
    </xf>
    <xf numFmtId="176" fontId="1" fillId="6" borderId="5" xfId="59" applyNumberFormat="1" applyFont="1" applyFill="1" applyBorder="1" applyAlignment="1">
      <alignment horizontal="center" vertical="center" wrapText="1"/>
    </xf>
    <xf numFmtId="176" fontId="1" fillId="6" borderId="15" xfId="59" applyNumberFormat="1" applyFont="1" applyFill="1" applyBorder="1" applyAlignment="1">
      <alignment horizontal="center" vertical="center" wrapText="1"/>
    </xf>
    <xf numFmtId="0" fontId="1" fillId="0" borderId="0" xfId="59" applyNumberFormat="1" applyFont="1" applyFill="1" applyAlignment="1">
      <alignment horizontal="center" vertical="center" wrapText="1"/>
    </xf>
    <xf numFmtId="0" fontId="10" fillId="0" borderId="0" xfId="0" applyFont="1" applyFill="1" applyAlignment="1">
      <alignment vertical="center" wrapText="1"/>
    </xf>
    <xf numFmtId="0" fontId="1" fillId="0" borderId="0" xfId="0" applyNumberFormat="1" applyFont="1" applyFill="1" applyAlignment="1">
      <alignment horizontal="center" vertical="center" wrapText="1"/>
    </xf>
    <xf numFmtId="7" fontId="1" fillId="6" borderId="4" xfId="59" applyNumberFormat="1" applyFont="1" applyFill="1" applyBorder="1" applyAlignment="1">
      <alignment vertical="center" wrapText="1"/>
    </xf>
    <xf numFmtId="0" fontId="1" fillId="6" borderId="4" xfId="0" applyFont="1" applyFill="1" applyBorder="1" applyAlignment="1">
      <alignment horizontal="left" vertical="center" wrapText="1"/>
    </xf>
    <xf numFmtId="0" fontId="4" fillId="6" borderId="4" xfId="0" applyFont="1" applyFill="1" applyBorder="1" applyAlignment="1">
      <alignment horizontal="center" vertical="center" wrapText="1"/>
    </xf>
    <xf numFmtId="49" fontId="1" fillId="6" borderId="4" xfId="59"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1" fillId="0" borderId="5" xfId="59" applyFont="1" applyFill="1" applyBorder="1" applyAlignment="1">
      <alignment vertical="center" wrapText="1"/>
    </xf>
    <xf numFmtId="0" fontId="1" fillId="6" borderId="6" xfId="59" applyFont="1" applyFill="1" applyBorder="1" applyAlignment="1">
      <alignment horizontal="left" vertical="center" wrapText="1"/>
    </xf>
    <xf numFmtId="0" fontId="1" fillId="6" borderId="5" xfId="56" applyFont="1" applyFill="1" applyBorder="1" applyAlignment="1">
      <alignment horizontal="left" vertical="center" wrapText="1"/>
    </xf>
    <xf numFmtId="0" fontId="1" fillId="6" borderId="6" xfId="56" applyFont="1" applyFill="1" applyBorder="1" applyAlignment="1">
      <alignment horizontal="left" vertical="center" wrapText="1"/>
    </xf>
    <xf numFmtId="0" fontId="1" fillId="6" borderId="15" xfId="59" applyFont="1" applyFill="1" applyBorder="1" applyAlignment="1">
      <alignment horizontal="left" vertical="center" wrapText="1"/>
    </xf>
    <xf numFmtId="49" fontId="4" fillId="6" borderId="4" xfId="59" applyNumberFormat="1" applyFont="1" applyFill="1" applyBorder="1" applyAlignment="1">
      <alignment horizontal="center" vertical="center" wrapText="1"/>
    </xf>
    <xf numFmtId="0" fontId="1" fillId="6" borderId="4" xfId="59" applyFont="1" applyFill="1" applyBorder="1" applyAlignment="1">
      <alignment vertical="center" wrapText="1"/>
    </xf>
    <xf numFmtId="0" fontId="1" fillId="6" borderId="4" xfId="56" applyFont="1" applyFill="1" applyBorder="1" applyAlignment="1">
      <alignment horizontal="left" vertical="center" wrapText="1"/>
    </xf>
    <xf numFmtId="0" fontId="1" fillId="6" borderId="4" xfId="59" applyFont="1" applyFill="1" applyBorder="1" applyAlignment="1">
      <alignment horizontal="center" vertical="center" wrapText="1"/>
    </xf>
    <xf numFmtId="0" fontId="1" fillId="6" borderId="4" xfId="54" applyFont="1" applyFill="1" applyBorder="1" applyAlignment="1">
      <alignment horizontal="center" vertical="center" wrapText="1"/>
    </xf>
    <xf numFmtId="0" fontId="9" fillId="6" borderId="5" xfId="59" applyFont="1" applyFill="1" applyBorder="1" applyAlignment="1">
      <alignment horizontal="center" vertical="center" wrapText="1"/>
    </xf>
    <xf numFmtId="49" fontId="1" fillId="6" borderId="4" xfId="59" applyNumberFormat="1" applyFont="1" applyFill="1" applyBorder="1" applyAlignment="1">
      <alignment vertical="center" wrapText="1"/>
    </xf>
    <xf numFmtId="0" fontId="4" fillId="6" borderId="5" xfId="59" applyFont="1" applyFill="1" applyBorder="1" applyAlignment="1">
      <alignment horizontal="center" vertical="center" wrapText="1"/>
    </xf>
    <xf numFmtId="0" fontId="7" fillId="4" borderId="4" xfId="0" applyFont="1" applyFill="1" applyBorder="1" applyAlignment="1">
      <alignment vertical="center"/>
    </xf>
    <xf numFmtId="0" fontId="1" fillId="4" borderId="4" xfId="57" applyFont="1" applyFill="1" applyBorder="1" applyAlignment="1">
      <alignment horizontal="left" vertical="center" wrapText="1"/>
    </xf>
    <xf numFmtId="0" fontId="4" fillId="6" borderId="7" xfId="0" applyFont="1" applyFill="1" applyBorder="1" applyAlignment="1">
      <alignment horizontal="center" vertical="center" wrapText="1"/>
    </xf>
    <xf numFmtId="0" fontId="1" fillId="6" borderId="5" xfId="57" applyFont="1" applyFill="1" applyBorder="1" applyAlignment="1">
      <alignment horizontal="left" vertical="center" wrapText="1"/>
    </xf>
    <xf numFmtId="0" fontId="1" fillId="6" borderId="6" xfId="57" applyFont="1" applyFill="1" applyBorder="1" applyAlignment="1">
      <alignment horizontal="left" vertical="center" wrapText="1"/>
    </xf>
    <xf numFmtId="0" fontId="7" fillId="6" borderId="4" xfId="0" applyFont="1" applyFill="1" applyBorder="1" applyAlignment="1">
      <alignment vertical="center" wrapText="1"/>
    </xf>
    <xf numFmtId="176" fontId="1" fillId="6" borderId="4" xfId="57" applyNumberFormat="1" applyFont="1" applyFill="1" applyBorder="1" applyAlignment="1">
      <alignment horizontal="left" vertical="center" wrapText="1"/>
    </xf>
    <xf numFmtId="176" fontId="1" fillId="6" borderId="4" xfId="0" applyNumberFormat="1" applyFont="1" applyFill="1" applyBorder="1" applyAlignment="1">
      <alignment horizontal="center" vertical="center" wrapText="1"/>
    </xf>
    <xf numFmtId="176" fontId="1" fillId="6" borderId="5" xfId="0" applyNumberFormat="1" applyFont="1" applyFill="1" applyBorder="1" applyAlignment="1">
      <alignment horizontal="center" vertical="center" wrapText="1"/>
    </xf>
    <xf numFmtId="176" fontId="1" fillId="6" borderId="15" xfId="0" applyNumberFormat="1" applyFont="1" applyFill="1" applyBorder="1" applyAlignment="1">
      <alignment horizontal="center" vertical="center" wrapText="1"/>
    </xf>
    <xf numFmtId="0" fontId="1" fillId="6" borderId="15" xfId="56" applyFont="1" applyFill="1" applyBorder="1" applyAlignment="1">
      <alignment horizontal="left" vertical="center" wrapText="1"/>
    </xf>
    <xf numFmtId="176" fontId="7" fillId="6" borderId="4" xfId="59" applyNumberFormat="1" applyFont="1" applyFill="1" applyBorder="1" applyAlignment="1">
      <alignment horizontal="center" vertical="center" wrapText="1"/>
    </xf>
    <xf numFmtId="176" fontId="7" fillId="6" borderId="5" xfId="59" applyNumberFormat="1" applyFont="1" applyFill="1" applyBorder="1" applyAlignment="1">
      <alignment horizontal="center" vertical="center" wrapText="1"/>
    </xf>
    <xf numFmtId="0" fontId="1" fillId="6" borderId="4" xfId="0" applyFont="1" applyFill="1" applyBorder="1" applyAlignment="1">
      <alignment horizontal="center" vertical="center"/>
    </xf>
    <xf numFmtId="6" fontId="1" fillId="6" borderId="4" xfId="54" applyNumberFormat="1" applyFont="1" applyFill="1" applyBorder="1" applyAlignment="1">
      <alignment horizontal="center" vertical="center" wrapText="1"/>
    </xf>
    <xf numFmtId="0" fontId="1" fillId="6" borderId="15" xfId="57" applyFont="1" applyFill="1" applyBorder="1" applyAlignment="1">
      <alignment horizontal="left" vertical="center" wrapText="1"/>
    </xf>
    <xf numFmtId="0" fontId="1" fillId="0" borderId="0" xfId="0" applyNumberFormat="1" applyFont="1" applyFill="1" applyAlignment="1">
      <alignment horizontal="center" vertical="center"/>
    </xf>
    <xf numFmtId="0" fontId="1" fillId="0" borderId="0" xfId="54" applyNumberFormat="1" applyFont="1" applyFill="1" applyAlignment="1">
      <alignment horizontal="center" vertical="center" wrapText="1"/>
    </xf>
    <xf numFmtId="0" fontId="2" fillId="0" borderId="0" xfId="0" applyFont="1" applyFill="1" applyAlignment="1">
      <alignment vertical="center" wrapText="1"/>
    </xf>
    <xf numFmtId="49" fontId="1" fillId="0" borderId="9" xfId="0" applyNumberFormat="1" applyFont="1" applyFill="1" applyBorder="1" applyAlignment="1">
      <alignment horizontal="center" vertical="center" wrapText="1"/>
    </xf>
    <xf numFmtId="7" fontId="1" fillId="6" borderId="5" xfId="59" applyNumberFormat="1" applyFont="1" applyFill="1" applyBorder="1" applyAlignment="1">
      <alignment vertical="center" wrapText="1"/>
    </xf>
    <xf numFmtId="0" fontId="4" fillId="6" borderId="4" xfId="59" applyFont="1" applyFill="1" applyBorder="1" applyAlignment="1">
      <alignment horizontal="center" vertical="center" wrapText="1"/>
    </xf>
    <xf numFmtId="0" fontId="1" fillId="6" borderId="5" xfId="59" applyFont="1" applyFill="1" applyBorder="1" applyAlignment="1">
      <alignment vertical="center" wrapText="1"/>
    </xf>
    <xf numFmtId="0" fontId="1" fillId="6" borderId="15" xfId="0" applyFont="1" applyFill="1" applyBorder="1" applyAlignment="1">
      <alignment vertical="center" wrapText="1"/>
    </xf>
    <xf numFmtId="0" fontId="1" fillId="6" borderId="7" xfId="59" applyFont="1" applyFill="1" applyBorder="1" applyAlignment="1">
      <alignment horizontal="center" vertical="center" wrapText="1"/>
    </xf>
    <xf numFmtId="49" fontId="4" fillId="6" borderId="7" xfId="59" applyNumberFormat="1" applyFont="1" applyFill="1" applyBorder="1" applyAlignment="1">
      <alignment horizontal="center" vertical="center" wrapText="1"/>
    </xf>
    <xf numFmtId="0" fontId="1" fillId="0" borderId="4" xfId="54" applyFont="1" applyFill="1" applyBorder="1" applyAlignment="1">
      <alignment horizontal="center" vertical="center" wrapText="1"/>
    </xf>
    <xf numFmtId="0" fontId="1" fillId="0" borderId="5" xfId="57" applyFont="1" applyFill="1" applyBorder="1" applyAlignment="1">
      <alignment horizontal="left" vertical="center" wrapText="1"/>
    </xf>
    <xf numFmtId="0" fontId="1" fillId="0" borderId="6" xfId="57" applyFont="1" applyFill="1" applyBorder="1" applyAlignment="1">
      <alignment horizontal="left" vertical="center" wrapText="1"/>
    </xf>
    <xf numFmtId="6" fontId="1" fillId="0" borderId="4" xfId="54" applyNumberFormat="1" applyFont="1" applyFill="1" applyBorder="1" applyAlignment="1">
      <alignment horizontal="center" vertical="center" wrapText="1"/>
    </xf>
    <xf numFmtId="0" fontId="1" fillId="0" borderId="15" xfId="57" applyFont="1" applyFill="1" applyBorder="1" applyAlignment="1">
      <alignment horizontal="left" vertical="center" wrapText="1"/>
    </xf>
    <xf numFmtId="0" fontId="1" fillId="0" borderId="0" xfId="0" applyNumberFormat="1" applyFont="1" applyFill="1" applyBorder="1" applyAlignment="1">
      <alignment horizontal="center" vertical="center" wrapText="1"/>
    </xf>
    <xf numFmtId="49" fontId="5" fillId="0" borderId="0" xfId="59"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1" fillId="0" borderId="15" xfId="59" applyFont="1" applyFill="1" applyBorder="1" applyAlignment="1">
      <alignment horizontal="left" vertical="center" wrapText="1"/>
    </xf>
    <xf numFmtId="0" fontId="1" fillId="0" borderId="4" xfId="59" applyFont="1" applyFill="1" applyBorder="1" applyAlignment="1">
      <alignment horizontal="center" vertical="center" wrapText="1"/>
    </xf>
    <xf numFmtId="0" fontId="3" fillId="6" borderId="4" xfId="57" applyFont="1" applyFill="1" applyBorder="1" applyAlignment="1">
      <alignment horizontal="left" vertical="center" wrapText="1"/>
    </xf>
    <xf numFmtId="0" fontId="1" fillId="6" borderId="14" xfId="57" applyFont="1" applyFill="1" applyBorder="1" applyAlignment="1">
      <alignment horizontal="left" vertical="center" wrapText="1"/>
    </xf>
    <xf numFmtId="176" fontId="1" fillId="0" borderId="4" xfId="57" applyNumberFormat="1" applyFont="1" applyFill="1" applyBorder="1" applyAlignment="1">
      <alignment horizontal="left" vertical="center" wrapText="1"/>
    </xf>
    <xf numFmtId="7" fontId="1" fillId="0" borderId="5" xfId="59" applyNumberFormat="1" applyFont="1" applyFill="1" applyBorder="1" applyAlignment="1">
      <alignment vertical="center" wrapText="1"/>
    </xf>
    <xf numFmtId="0" fontId="1" fillId="6" borderId="5" xfId="59" applyFont="1" applyFill="1" applyBorder="1" applyAlignment="1">
      <alignment horizontal="left" vertical="center" wrapText="1"/>
    </xf>
    <xf numFmtId="49" fontId="1" fillId="6" borderId="15" xfId="59" applyNumberFormat="1" applyFont="1" applyFill="1" applyBorder="1" applyAlignment="1">
      <alignment vertical="center" wrapText="1"/>
    </xf>
    <xf numFmtId="0" fontId="7" fillId="6" borderId="4" xfId="59" applyFont="1" applyFill="1" applyBorder="1" applyAlignment="1">
      <alignment vertical="center" wrapText="1"/>
    </xf>
    <xf numFmtId="0" fontId="7" fillId="0" borderId="4" xfId="0" applyFont="1" applyFill="1" applyBorder="1" applyAlignment="1">
      <alignment vertical="center"/>
    </xf>
    <xf numFmtId="0" fontId="1" fillId="0" borderId="4" xfId="57" applyFont="1" applyFill="1" applyBorder="1" applyAlignment="1">
      <alignment horizontal="left" vertical="center" wrapText="1"/>
    </xf>
    <xf numFmtId="176" fontId="7" fillId="6" borderId="15" xfId="59" applyNumberFormat="1" applyFont="1" applyFill="1" applyBorder="1" applyAlignment="1">
      <alignment horizontal="center" vertical="center" wrapText="1"/>
    </xf>
    <xf numFmtId="0" fontId="4" fillId="6" borderId="4" xfId="0" applyFont="1" applyFill="1" applyBorder="1" applyAlignment="1">
      <alignment horizontal="center" vertical="center"/>
    </xf>
    <xf numFmtId="0" fontId="1" fillId="0" borderId="15" xfId="0" applyFont="1" applyFill="1" applyBorder="1" applyAlignment="1">
      <alignment vertical="center" wrapText="1"/>
    </xf>
    <xf numFmtId="0" fontId="1" fillId="0" borderId="5" xfId="59" applyFont="1" applyFill="1" applyBorder="1" applyAlignment="1">
      <alignment horizontal="left" vertical="center" wrapText="1"/>
    </xf>
    <xf numFmtId="49" fontId="1" fillId="0" borderId="15" xfId="59" applyNumberFormat="1" applyFont="1" applyFill="1" applyBorder="1" applyAlignment="1">
      <alignment vertical="center" wrapText="1"/>
    </xf>
    <xf numFmtId="0" fontId="1" fillId="6" borderId="4" xfId="59" applyFont="1" applyFill="1" applyBorder="1" applyAlignment="1">
      <alignment horizontal="left" vertical="center" wrapText="1"/>
    </xf>
    <xf numFmtId="0" fontId="9" fillId="6" borderId="4" xfId="59" applyFont="1" applyFill="1" applyBorder="1" applyAlignment="1">
      <alignment horizontal="center" vertical="center" wrapText="1"/>
    </xf>
    <xf numFmtId="0" fontId="1" fillId="6" borderId="10" xfId="0" applyFont="1" applyFill="1" applyBorder="1" applyAlignment="1">
      <alignment horizontal="left" vertical="center" wrapText="1"/>
    </xf>
    <xf numFmtId="0" fontId="1" fillId="6" borderId="11"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6" borderId="0" xfId="0" applyFont="1" applyFill="1" applyBorder="1" applyAlignment="1">
      <alignment horizontal="left" vertical="center" wrapText="1"/>
    </xf>
    <xf numFmtId="0" fontId="1" fillId="6" borderId="12" xfId="0" applyFont="1" applyFill="1" applyBorder="1" applyAlignment="1">
      <alignment horizontal="left" vertical="center" wrapText="1"/>
    </xf>
    <xf numFmtId="0" fontId="1" fillId="6" borderId="13" xfId="0" applyFont="1" applyFill="1" applyBorder="1" applyAlignment="1">
      <alignment horizontal="left" vertical="center" wrapText="1"/>
    </xf>
    <xf numFmtId="49" fontId="1" fillId="6" borderId="4" xfId="59" applyNumberFormat="1" applyFont="1" applyFill="1" applyBorder="1" applyAlignment="1">
      <alignment horizontal="center" vertical="center"/>
    </xf>
    <xf numFmtId="49" fontId="4" fillId="6" borderId="5" xfId="59" applyNumberFormat="1" applyFont="1" applyFill="1" applyBorder="1" applyAlignment="1">
      <alignment horizontal="center" vertical="center" wrapText="1"/>
    </xf>
    <xf numFmtId="49" fontId="1" fillId="6" borderId="5" xfId="59" applyNumberFormat="1" applyFont="1" applyFill="1" applyBorder="1" applyAlignment="1">
      <alignment horizontal="left" vertical="center" wrapText="1"/>
    </xf>
    <xf numFmtId="0" fontId="1" fillId="6" borderId="15" xfId="59" applyFont="1" applyFill="1" applyBorder="1" applyAlignment="1">
      <alignment vertical="center" wrapText="1"/>
    </xf>
    <xf numFmtId="49" fontId="4" fillId="0" borderId="19" xfId="0" applyNumberFormat="1" applyFont="1" applyFill="1" applyBorder="1" applyAlignment="1">
      <alignment horizontal="left" vertical="center" wrapText="1"/>
    </xf>
    <xf numFmtId="0" fontId="4" fillId="3" borderId="4" xfId="0" applyFont="1" applyFill="1" applyBorder="1" applyAlignment="1">
      <alignment horizontal="center" vertical="center"/>
    </xf>
    <xf numFmtId="0" fontId="1" fillId="6" borderId="17" xfId="0" applyFont="1" applyFill="1" applyBorder="1" applyAlignment="1">
      <alignment horizontal="left" vertical="center" wrapText="1"/>
    </xf>
    <xf numFmtId="0" fontId="1" fillId="6" borderId="20" xfId="0" applyFont="1" applyFill="1" applyBorder="1" applyAlignment="1">
      <alignment horizontal="left" vertical="center" wrapText="1"/>
    </xf>
    <xf numFmtId="0" fontId="1" fillId="6" borderId="18" xfId="0"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49" fontId="1" fillId="8" borderId="0" xfId="0" applyNumberFormat="1" applyFont="1" applyFill="1" applyBorder="1" applyAlignment="1">
      <alignment horizontal="left" vertical="center" wrapText="1"/>
    </xf>
    <xf numFmtId="5" fontId="1" fillId="0" borderId="4" xfId="0" applyNumberFormat="1" applyFont="1" applyFill="1" applyBorder="1" applyAlignment="1">
      <alignment horizontal="center" vertical="center" wrapText="1"/>
    </xf>
    <xf numFmtId="9" fontId="1" fillId="0" borderId="4" xfId="0" applyNumberFormat="1" applyFont="1" applyFill="1" applyBorder="1" applyAlignment="1">
      <alignment horizontal="center" vertical="center" wrapText="1"/>
    </xf>
    <xf numFmtId="6" fontId="1" fillId="0" borderId="4" xfId="0" applyNumberFormat="1" applyFont="1" applyFill="1" applyBorder="1" applyAlignment="1">
      <alignment horizontal="center" vertical="center" wrapText="1"/>
    </xf>
    <xf numFmtId="49" fontId="1" fillId="9" borderId="0" xfId="0" applyNumberFormat="1" applyFont="1" applyFill="1" applyBorder="1" applyAlignment="1">
      <alignment horizontal="left" vertical="center" wrapText="1"/>
    </xf>
    <xf numFmtId="49" fontId="1" fillId="10" borderId="0" xfId="0" applyNumberFormat="1" applyFont="1" applyFill="1" applyBorder="1" applyAlignment="1">
      <alignment horizontal="left" vertical="center" wrapText="1"/>
    </xf>
    <xf numFmtId="49" fontId="1" fillId="5" borderId="0" xfId="0" applyNumberFormat="1" applyFont="1" applyFill="1" applyBorder="1" applyAlignment="1">
      <alignment horizontal="left" vertical="center" wrapText="1"/>
    </xf>
    <xf numFmtId="49" fontId="1" fillId="11" borderId="0" xfId="0" applyNumberFormat="1" applyFont="1" applyFill="1" applyBorder="1" applyAlignment="1">
      <alignment horizontal="left" vertical="center" wrapText="1"/>
    </xf>
    <xf numFmtId="176" fontId="4" fillId="0" borderId="4" xfId="0" applyNumberFormat="1" applyFont="1" applyFill="1" applyBorder="1" applyAlignment="1">
      <alignment horizontal="center" vertical="center" wrapText="1"/>
    </xf>
    <xf numFmtId="6" fontId="4" fillId="0" borderId="4" xfId="0" applyNumberFormat="1" applyFont="1" applyFill="1" applyBorder="1" applyAlignment="1">
      <alignment horizontal="center" vertical="center" wrapText="1"/>
    </xf>
    <xf numFmtId="0" fontId="1" fillId="0" borderId="0" xfId="0" applyFont="1" applyFill="1" applyBorder="1" applyAlignment="1">
      <alignment horizontal="right" vertical="center" wrapText="1"/>
    </xf>
    <xf numFmtId="176" fontId="1" fillId="0" borderId="11"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center" wrapText="1"/>
    </xf>
    <xf numFmtId="9" fontId="1" fillId="0" borderId="0" xfId="0" applyNumberFormat="1" applyFont="1" applyFill="1" applyBorder="1" applyAlignment="1">
      <alignment horizontal="center" vertical="center" wrapText="1"/>
    </xf>
    <xf numFmtId="5" fontId="1" fillId="0" borderId="0" xfId="0" applyNumberFormat="1" applyFont="1" applyFill="1" applyBorder="1" applyAlignment="1">
      <alignment horizontal="center" vertical="center" wrapText="1"/>
    </xf>
    <xf numFmtId="0" fontId="4" fillId="0" borderId="0" xfId="0" applyFont="1" applyFill="1" applyBorder="1" applyAlignment="1">
      <alignment vertical="top" wrapText="1"/>
    </xf>
    <xf numFmtId="178" fontId="1" fillId="0" borderId="0" xfId="0" applyNumberFormat="1" applyFont="1" applyFill="1" applyBorder="1" applyAlignment="1">
      <alignment horizontal="center" vertical="center" wrapText="1"/>
    </xf>
    <xf numFmtId="9" fontId="4" fillId="0" borderId="0" xfId="0" applyNumberFormat="1" applyFont="1" applyFill="1" applyAlignment="1">
      <alignment vertical="center"/>
    </xf>
    <xf numFmtId="179" fontId="4" fillId="0" borderId="0" xfId="0" applyNumberFormat="1" applyFont="1" applyFill="1" applyAlignment="1">
      <alignment vertical="center"/>
    </xf>
    <xf numFmtId="0" fontId="4" fillId="0" borderId="0" xfId="0" applyFont="1" applyFill="1" applyBorder="1" applyAlignment="1">
      <alignment horizontal="left" vertical="top" wrapText="1"/>
    </xf>
    <xf numFmtId="0" fontId="1" fillId="0" borderId="13" xfId="0" applyFont="1" applyFill="1" applyBorder="1" applyAlignment="1">
      <alignment vertical="center" wrapText="1"/>
    </xf>
    <xf numFmtId="0" fontId="1" fillId="0" borderId="13" xfId="0" applyFont="1" applyFill="1" applyBorder="1" applyAlignment="1">
      <alignment horizontal="center" vertical="center" wrapText="1"/>
    </xf>
    <xf numFmtId="178" fontId="1" fillId="0" borderId="0" xfId="0" applyNumberFormat="1" applyFont="1" applyFill="1" applyBorder="1" applyAlignment="1">
      <alignment vertical="center" wrapText="1"/>
    </xf>
    <xf numFmtId="0" fontId="1" fillId="0" borderId="11" xfId="0" applyFont="1" applyFill="1" applyBorder="1" applyAlignment="1">
      <alignment horizontal="center" vertical="center" wrapText="1"/>
    </xf>
    <xf numFmtId="176" fontId="1" fillId="0" borderId="0" xfId="0" applyNumberFormat="1" applyFont="1" applyFill="1" applyBorder="1" applyAlignment="1">
      <alignment vertical="center" wrapText="1"/>
    </xf>
    <xf numFmtId="176" fontId="4" fillId="0" borderId="0" xfId="0" applyNumberFormat="1" applyFont="1" applyFill="1" applyBorder="1" applyAlignment="1">
      <alignment vertical="center" wrapText="1"/>
    </xf>
    <xf numFmtId="9" fontId="5" fillId="0" borderId="0" xfId="0" applyNumberFormat="1" applyFont="1" applyFill="1" applyAlignment="1">
      <alignment vertical="center"/>
    </xf>
    <xf numFmtId="177" fontId="4" fillId="0" borderId="0" xfId="0" applyNumberFormat="1" applyFont="1" applyFill="1" applyAlignment="1">
      <alignment horizontal="center" vertical="center"/>
    </xf>
    <xf numFmtId="0" fontId="11" fillId="0" borderId="0" xfId="0" applyFont="1" applyAlignment="1">
      <alignment horizontal="center" vertical="center"/>
    </xf>
    <xf numFmtId="0" fontId="11" fillId="0" borderId="0" xfId="0" applyFont="1">
      <alignment vertical="center"/>
    </xf>
    <xf numFmtId="49" fontId="4" fillId="0" borderId="19"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76" fontId="1" fillId="0" borderId="11" xfId="0" applyNumberFormat="1" applyFont="1" applyFill="1" applyBorder="1" applyAlignment="1">
      <alignment horizontal="left" vertical="center"/>
    </xf>
    <xf numFmtId="0" fontId="1" fillId="0" borderId="0" xfId="0" applyFont="1" applyFill="1" applyBorder="1" applyAlignment="1">
      <alignment vertical="center"/>
    </xf>
    <xf numFmtId="49" fontId="4" fillId="12"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0" fontId="1" fillId="8" borderId="4" xfId="0" applyNumberFormat="1" applyFont="1" applyFill="1" applyBorder="1" applyAlignment="1">
      <alignment horizontal="center" vertical="center" wrapText="1"/>
    </xf>
    <xf numFmtId="9" fontId="1" fillId="8" borderId="4"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10" fontId="1" fillId="0" borderId="7" xfId="0" applyNumberFormat="1" applyFont="1" applyFill="1" applyBorder="1" applyAlignment="1">
      <alignment horizontal="center" vertical="center" wrapText="1"/>
    </xf>
    <xf numFmtId="10" fontId="1" fillId="0" borderId="8" xfId="0" applyNumberFormat="1" applyFont="1" applyFill="1" applyBorder="1" applyAlignment="1">
      <alignment horizontal="center" vertical="center" wrapText="1"/>
    </xf>
    <xf numFmtId="6" fontId="1" fillId="8" borderId="4" xfId="0" applyNumberFormat="1" applyFont="1" applyFill="1" applyBorder="1" applyAlignment="1">
      <alignment horizontal="center" vertical="center" wrapText="1"/>
    </xf>
    <xf numFmtId="10" fontId="1" fillId="0" borderId="9" xfId="0" applyNumberFormat="1" applyFont="1" applyFill="1" applyBorder="1" applyAlignment="1">
      <alignment horizontal="center" vertical="center" wrapText="1"/>
    </xf>
    <xf numFmtId="0" fontId="12" fillId="13" borderId="0" xfId="0" applyFont="1" applyFill="1" applyAlignment="1">
      <alignment wrapText="1"/>
    </xf>
    <xf numFmtId="0" fontId="13" fillId="13" borderId="0" xfId="0" applyFont="1" applyFill="1" applyAlignment="1">
      <alignment wrapText="1"/>
    </xf>
    <xf numFmtId="0" fontId="12" fillId="13" borderId="0" xfId="0" applyFont="1" applyFill="1" applyAlignment="1">
      <alignment vertical="center" wrapText="1"/>
    </xf>
    <xf numFmtId="0" fontId="14" fillId="0" borderId="0" xfId="0" applyFont="1">
      <alignment vertical="center"/>
    </xf>
    <xf numFmtId="0" fontId="15" fillId="13" borderId="21" xfId="0" applyFont="1" applyFill="1" applyBorder="1" applyAlignment="1">
      <alignment horizontal="center" vertical="center" wrapText="1"/>
    </xf>
    <xf numFmtId="0" fontId="13" fillId="13" borderId="22" xfId="0" applyFont="1" applyFill="1" applyBorder="1" applyAlignment="1">
      <alignment wrapText="1"/>
    </xf>
    <xf numFmtId="0" fontId="13" fillId="14" borderId="23" xfId="0" applyFont="1" applyFill="1" applyBorder="1" applyAlignment="1">
      <alignment horizontal="center" vertical="center" wrapText="1"/>
    </xf>
    <xf numFmtId="0" fontId="13" fillId="14" borderId="9" xfId="0" applyFont="1" applyFill="1" applyBorder="1" applyAlignment="1">
      <alignment horizontal="center" vertical="center" wrapText="1"/>
    </xf>
    <xf numFmtId="0" fontId="13" fillId="14" borderId="24" xfId="0" applyFont="1" applyFill="1" applyBorder="1" applyAlignment="1">
      <alignment horizontal="center" vertical="center" wrapText="1"/>
    </xf>
    <xf numFmtId="0" fontId="13" fillId="14" borderId="7" xfId="0" applyFont="1" applyFill="1" applyBorder="1" applyAlignment="1">
      <alignment horizontal="center" vertical="center" wrapText="1"/>
    </xf>
    <xf numFmtId="0" fontId="12" fillId="13" borderId="0" xfId="0" applyFont="1" applyFill="1" applyBorder="1" applyAlignment="1">
      <alignment vertical="center" wrapText="1"/>
    </xf>
    <xf numFmtId="49" fontId="16" fillId="0" borderId="25" xfId="59" applyNumberFormat="1" applyFont="1" applyFill="1" applyBorder="1" applyAlignment="1">
      <alignment horizontal="center" vertical="center" wrapText="1"/>
    </xf>
    <xf numFmtId="49" fontId="17" fillId="0" borderId="26" xfId="59" applyNumberFormat="1" applyFont="1" applyFill="1" applyBorder="1" applyAlignment="1">
      <alignment vertical="center" wrapText="1"/>
    </xf>
    <xf numFmtId="0" fontId="17" fillId="0" borderId="26" xfId="0" applyFont="1" applyFill="1" applyBorder="1" applyAlignment="1">
      <alignment horizontal="center" vertical="center" wrapText="1"/>
    </xf>
    <xf numFmtId="0" fontId="17" fillId="0" borderId="26" xfId="0" applyFont="1" applyFill="1" applyBorder="1" applyAlignment="1">
      <alignment horizontal="left" vertical="center" wrapText="1"/>
    </xf>
    <xf numFmtId="0" fontId="16" fillId="0" borderId="27" xfId="0" applyFont="1" applyFill="1" applyBorder="1" applyAlignment="1">
      <alignment horizontal="center" vertical="center" wrapText="1"/>
    </xf>
    <xf numFmtId="0" fontId="17" fillId="0" borderId="4" xfId="0" applyFont="1" applyFill="1" applyBorder="1" applyAlignment="1">
      <alignment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2" fillId="13" borderId="0" xfId="0" applyFont="1" applyFill="1" applyBorder="1" applyAlignment="1">
      <alignment wrapText="1"/>
    </xf>
    <xf numFmtId="0" fontId="17" fillId="0" borderId="4" xfId="59" applyFont="1" applyFill="1" applyBorder="1" applyAlignment="1">
      <alignment vertical="center" wrapText="1"/>
    </xf>
    <xf numFmtId="0" fontId="12" fillId="0" borderId="4" xfId="59" applyFont="1" applyFill="1" applyBorder="1" applyAlignment="1">
      <alignment vertical="center" wrapText="1"/>
    </xf>
    <xf numFmtId="0" fontId="16" fillId="0" borderId="27" xfId="59" applyFont="1" applyFill="1" applyBorder="1" applyAlignment="1">
      <alignment horizontal="center" vertical="center" wrapText="1"/>
    </xf>
    <xf numFmtId="0" fontId="16" fillId="0" borderId="24" xfId="59" applyFont="1" applyFill="1" applyBorder="1" applyAlignment="1">
      <alignment horizontal="center" vertical="center" wrapText="1"/>
    </xf>
    <xf numFmtId="0" fontId="16" fillId="0" borderId="28" xfId="59" applyFont="1" applyFill="1" applyBorder="1" applyAlignment="1">
      <alignment horizontal="center" vertical="center" wrapText="1"/>
    </xf>
    <xf numFmtId="7" fontId="17" fillId="0" borderId="4" xfId="59" applyNumberFormat="1" applyFont="1" applyFill="1" applyBorder="1" applyAlignment="1">
      <alignment vertical="center" wrapText="1"/>
    </xf>
    <xf numFmtId="0" fontId="16" fillId="0" borderId="23" xfId="59"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0" xfId="0" applyFont="1" applyFill="1" applyAlignment="1">
      <alignment horizontal="left" vertical="center" wrapText="1"/>
    </xf>
    <xf numFmtId="0" fontId="17" fillId="0" borderId="12"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28" xfId="0" applyFont="1" applyFill="1" applyBorder="1" applyAlignment="1">
      <alignment horizontal="center" vertical="center"/>
    </xf>
    <xf numFmtId="49" fontId="17" fillId="0" borderId="4" xfId="59" applyNumberFormat="1" applyFont="1" applyFill="1" applyBorder="1" applyAlignment="1">
      <alignment vertical="center" wrapText="1"/>
    </xf>
    <xf numFmtId="0" fontId="17" fillId="0" borderId="4" xfId="59" applyFont="1" applyFill="1" applyBorder="1" applyAlignment="1">
      <alignment horizontal="left" vertical="center" wrapText="1"/>
    </xf>
    <xf numFmtId="0" fontId="17" fillId="0" borderId="4" xfId="56" applyFont="1" applyFill="1" applyBorder="1" applyAlignment="1">
      <alignment horizontal="left" vertical="center" wrapText="1"/>
    </xf>
    <xf numFmtId="49" fontId="16" fillId="0" borderId="24" xfId="59" applyNumberFormat="1" applyFont="1" applyFill="1" applyBorder="1" applyAlignment="1">
      <alignment horizontal="center" vertical="center" wrapText="1"/>
    </xf>
    <xf numFmtId="49" fontId="16" fillId="0" borderId="28" xfId="59" applyNumberFormat="1" applyFont="1" applyFill="1" applyBorder="1" applyAlignment="1">
      <alignment horizontal="center" vertical="center" wrapText="1"/>
    </xf>
    <xf numFmtId="0" fontId="13" fillId="14" borderId="29" xfId="0" applyFont="1" applyFill="1" applyBorder="1" applyAlignment="1">
      <alignment horizontal="center" vertical="center" wrapText="1"/>
    </xf>
    <xf numFmtId="0" fontId="13" fillId="14" borderId="30" xfId="0" applyFont="1" applyFill="1" applyBorder="1" applyAlignment="1">
      <alignment horizontal="center" vertical="center" wrapText="1"/>
    </xf>
    <xf numFmtId="0" fontId="17" fillId="0" borderId="31"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32" xfId="56" applyFont="1" applyFill="1" applyBorder="1" applyAlignment="1">
      <alignment horizontal="left" vertical="center" wrapText="1"/>
    </xf>
    <xf numFmtId="49" fontId="16" fillId="0" borderId="23" xfId="59" applyNumberFormat="1" applyFont="1" applyFill="1" applyBorder="1" applyAlignment="1">
      <alignment horizontal="center" vertical="center" wrapText="1"/>
    </xf>
    <xf numFmtId="49" fontId="16" fillId="0" borderId="27" xfId="59" applyNumberFormat="1" applyFont="1" applyFill="1" applyBorder="1" applyAlignment="1">
      <alignment horizontal="center" vertical="center" wrapText="1"/>
    </xf>
    <xf numFmtId="0" fontId="13" fillId="0" borderId="24" xfId="59" applyFont="1" applyFill="1" applyBorder="1" applyAlignment="1">
      <alignment horizontal="center" vertical="center" wrapText="1"/>
    </xf>
    <xf numFmtId="0" fontId="17" fillId="0" borderId="4" xfId="54" applyFont="1" applyFill="1" applyBorder="1" applyAlignment="1">
      <alignment horizontal="center" vertical="center" wrapText="1"/>
    </xf>
    <xf numFmtId="0" fontId="13" fillId="0" borderId="28" xfId="59" applyFont="1" applyFill="1" applyBorder="1" applyAlignment="1">
      <alignment horizontal="center" vertical="center" wrapText="1"/>
    </xf>
    <xf numFmtId="0" fontId="13" fillId="0" borderId="23" xfId="59" applyFont="1" applyFill="1" applyBorder="1" applyAlignment="1">
      <alignment horizontal="center" vertical="center" wrapText="1"/>
    </xf>
    <xf numFmtId="0" fontId="17" fillId="0" borderId="4" xfId="57" applyFont="1" applyFill="1" applyBorder="1" applyAlignment="1">
      <alignment horizontal="left" vertical="center" wrapText="1"/>
    </xf>
    <xf numFmtId="0" fontId="12" fillId="0" borderId="4" xfId="0" applyFont="1" applyFill="1" applyBorder="1" applyAlignment="1">
      <alignment vertical="center"/>
    </xf>
    <xf numFmtId="0" fontId="17" fillId="0" borderId="10" xfId="57" applyFont="1" applyFill="1" applyBorder="1" applyAlignment="1">
      <alignment horizontal="left" vertical="center" wrapText="1"/>
    </xf>
    <xf numFmtId="0" fontId="17" fillId="0" borderId="11" xfId="57" applyFont="1" applyFill="1" applyBorder="1" applyAlignment="1">
      <alignment horizontal="left" vertical="center" wrapText="1"/>
    </xf>
    <xf numFmtId="0" fontId="17" fillId="0" borderId="12" xfId="57" applyFont="1" applyFill="1" applyBorder="1" applyAlignment="1">
      <alignment horizontal="left" vertical="center" wrapText="1"/>
    </xf>
    <xf numFmtId="0" fontId="17" fillId="0" borderId="13" xfId="57" applyFont="1" applyFill="1" applyBorder="1" applyAlignment="1">
      <alignment horizontal="left" vertical="center" wrapText="1"/>
    </xf>
    <xf numFmtId="0" fontId="16" fillId="0" borderId="4"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6" xfId="0" applyFont="1" applyFill="1" applyBorder="1" applyAlignment="1">
      <alignment horizontal="left" vertical="center" wrapText="1"/>
    </xf>
    <xf numFmtId="0" fontId="13" fillId="14" borderId="37" xfId="0" applyFont="1" applyFill="1" applyBorder="1" applyAlignment="1">
      <alignment horizontal="center" vertical="center" wrapText="1"/>
    </xf>
    <xf numFmtId="0" fontId="13" fillId="14" borderId="3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9" xfId="0" applyFont="1" applyFill="1" applyBorder="1" applyAlignment="1">
      <alignment horizontal="left" vertical="center" wrapText="1"/>
    </xf>
    <xf numFmtId="0" fontId="18" fillId="13" borderId="0" xfId="0" applyFont="1" applyFill="1" applyAlignment="1">
      <alignment horizontal="center" vertical="center" wrapText="1"/>
    </xf>
    <xf numFmtId="6" fontId="18" fillId="13" borderId="0" xfId="0" applyNumberFormat="1" applyFont="1" applyFill="1" applyAlignment="1">
      <alignment horizontal="center" vertical="center" wrapText="1"/>
    </xf>
    <xf numFmtId="0" fontId="17" fillId="0" borderId="32" xfId="57" applyFont="1" applyFill="1" applyBorder="1" applyAlignment="1">
      <alignment horizontal="left" vertical="center" wrapText="1"/>
    </xf>
    <xf numFmtId="0" fontId="17" fillId="0" borderId="33" xfId="57" applyFont="1" applyFill="1" applyBorder="1" applyAlignment="1">
      <alignment horizontal="left" vertical="center" wrapText="1"/>
    </xf>
    <xf numFmtId="0" fontId="17" fillId="0" borderId="34" xfId="57" applyFont="1" applyFill="1" applyBorder="1" applyAlignment="1">
      <alignment horizontal="left" vertical="center" wrapText="1"/>
    </xf>
    <xf numFmtId="0" fontId="17" fillId="0" borderId="39" xfId="0" applyFont="1" applyFill="1" applyBorder="1" applyAlignment="1">
      <alignment horizontal="left" vertical="center" wrapText="1"/>
    </xf>
    <xf numFmtId="0" fontId="13" fillId="14" borderId="40" xfId="0" applyFont="1" applyFill="1" applyBorder="1" applyAlignment="1">
      <alignment horizontal="center" vertical="center" wrapText="1"/>
    </xf>
    <xf numFmtId="0" fontId="17" fillId="0" borderId="29" xfId="0" applyFont="1" applyFill="1" applyBorder="1" applyAlignment="1">
      <alignment horizontal="left" vertical="center" wrapText="1"/>
    </xf>
    <xf numFmtId="0" fontId="16" fillId="0" borderId="27" xfId="0" applyFont="1" applyFill="1" applyBorder="1" applyAlignment="1">
      <alignment horizontal="center" vertical="center"/>
    </xf>
    <xf numFmtId="0" fontId="16" fillId="0" borderId="32" xfId="0" applyFont="1" applyFill="1" applyBorder="1" applyAlignment="1">
      <alignment horizontal="center" vertical="center" wrapText="1"/>
    </xf>
    <xf numFmtId="0" fontId="17" fillId="0" borderId="27" xfId="0" applyFont="1" applyFill="1" applyBorder="1" applyAlignment="1">
      <alignment horizontal="center" vertical="center" wrapText="1"/>
    </xf>
    <xf numFmtId="5" fontId="17" fillId="0" borderId="32" xfId="0" applyNumberFormat="1"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9" xfId="0" applyFont="1" applyFill="1" applyBorder="1" applyAlignment="1">
      <alignment horizontal="center"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_普通体检套餐2012-03新 2"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_入住B 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常规_内勤用报价计算稿 2" xfId="40"/>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_入住A 2" xfId="48"/>
    <cellStyle name="60% - 强调文字颜色 5" xfId="49" builtinId="48"/>
    <cellStyle name="强调文字颜色 6" xfId="50" builtinId="49"/>
    <cellStyle name="40% - 强调文字颜色 6" xfId="51" builtinId="51"/>
    <cellStyle name="常规_自由机构价格" xfId="52"/>
    <cellStyle name="60% - 强调文字颜色 6" xfId="53" builtinId="52"/>
    <cellStyle name="常规 4" xfId="54"/>
    <cellStyle name="常规 2" xfId="55"/>
    <cellStyle name="常规 5" xfId="56"/>
    <cellStyle name="常规 4 2" xfId="57"/>
    <cellStyle name="常规_Sheet1" xfId="58"/>
    <cellStyle name="常规_内勤用报价计算稿" xfId="59"/>
    <cellStyle name="常规 3" xfId="60"/>
    <cellStyle name="常规_入住C 2" xfId="61"/>
  </cellStyles>
  <dxfs count="1">
    <dxf>
      <font>
        <color rgb="FF9C0006"/>
      </font>
      <fill>
        <patternFill patternType="solid">
          <bgColor rgb="FFFFC7CE"/>
        </patternFill>
      </fill>
    </dxf>
  </dxfs>
  <tableStyles count="0" defaultTableStyle="TableStyleMedium2" defaultPivotStyle="PivotStyleLight16"/>
  <colors>
    <mruColors>
      <color rgb="00D6AFAA"/>
      <color rgb="0000665E"/>
      <color rgb="005AA75E"/>
      <color rgb="005AA77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17"/>
  <sheetViews>
    <sheetView tabSelected="1" topLeftCell="A4" workbookViewId="0">
      <selection activeCell="C16" sqref="C16"/>
    </sheetView>
  </sheetViews>
  <sheetFormatPr defaultColWidth="9" defaultRowHeight="13.5"/>
  <cols>
    <col min="1" max="1" width="1.75" style="255" customWidth="1"/>
    <col min="2" max="2" width="16" style="255" customWidth="1"/>
    <col min="3" max="4" width="49.625" style="255" customWidth="1"/>
    <col min="5" max="5" width="2.5" style="255" customWidth="1"/>
    <col min="6" max="16371" width="9" style="255"/>
    <col min="16372" max="16379" width="9" style="258"/>
  </cols>
  <sheetData>
    <row r="1" s="255" customFormat="1" ht="52" customHeight="1" spans="2:4">
      <c r="B1" s="259" t="s">
        <v>0</v>
      </c>
      <c r="C1" s="259"/>
      <c r="D1" s="259"/>
    </row>
    <row r="2" s="256" customFormat="1" ht="30" customHeight="1" spans="1:4">
      <c r="A2" s="260"/>
      <c r="B2" s="323" t="s">
        <v>1</v>
      </c>
      <c r="C2" s="324"/>
      <c r="D2" s="333"/>
    </row>
    <row r="3" s="257" customFormat="1" ht="27" customHeight="1" spans="1:4">
      <c r="A3" s="265"/>
      <c r="B3" s="270" t="s">
        <v>2</v>
      </c>
      <c r="C3" s="318" t="s">
        <v>3</v>
      </c>
      <c r="D3" s="336" t="s">
        <v>4</v>
      </c>
    </row>
    <row r="4" s="257" customFormat="1" ht="27" customHeight="1" spans="1:4">
      <c r="A4" s="265"/>
      <c r="B4" s="337">
        <v>1</v>
      </c>
      <c r="C4" s="272" t="s">
        <v>5</v>
      </c>
      <c r="D4" s="338">
        <v>1888</v>
      </c>
    </row>
    <row r="5" ht="27" customHeight="1" spans="2:4">
      <c r="B5" s="337">
        <v>2</v>
      </c>
      <c r="C5" s="272" t="s">
        <v>6</v>
      </c>
      <c r="D5" s="338">
        <v>3888</v>
      </c>
    </row>
    <row r="6" ht="27" customHeight="1" spans="2:4">
      <c r="B6" s="337">
        <v>3</v>
      </c>
      <c r="C6" s="272" t="s">
        <v>7</v>
      </c>
      <c r="D6" s="338">
        <v>6888</v>
      </c>
    </row>
    <row r="7" ht="27" customHeight="1" spans="2:4">
      <c r="B7" s="337">
        <v>4</v>
      </c>
      <c r="C7" s="272" t="s">
        <v>8</v>
      </c>
      <c r="D7" s="338">
        <v>9888</v>
      </c>
    </row>
    <row r="8" s="255" customFormat="1" ht="27" customHeight="1" spans="2:16379">
      <c r="B8" s="337">
        <v>5</v>
      </c>
      <c r="C8" s="272" t="s">
        <v>9</v>
      </c>
      <c r="D8" s="338">
        <v>15888</v>
      </c>
      <c r="XER8" s="258"/>
      <c r="XES8" s="258"/>
      <c r="XET8" s="258"/>
      <c r="XEU8" s="258"/>
      <c r="XEV8" s="258"/>
      <c r="XEW8" s="258"/>
      <c r="XEX8" s="258"/>
      <c r="XEY8" s="258"/>
    </row>
    <row r="9" s="256" customFormat="1" ht="30" customHeight="1" spans="1:4">
      <c r="A9" s="260"/>
      <c r="B9" s="323" t="s">
        <v>10</v>
      </c>
      <c r="C9" s="324"/>
      <c r="D9" s="333"/>
    </row>
    <row r="10" s="257" customFormat="1" ht="27" customHeight="1" spans="1:4">
      <c r="A10" s="265"/>
      <c r="B10" s="270" t="s">
        <v>2</v>
      </c>
      <c r="C10" s="318" t="s">
        <v>11</v>
      </c>
      <c r="D10" s="336" t="s">
        <v>12</v>
      </c>
    </row>
    <row r="11" s="257" customFormat="1" ht="27" customHeight="1" spans="1:4">
      <c r="A11" s="265"/>
      <c r="B11" s="337">
        <v>1</v>
      </c>
      <c r="C11" s="272" t="s">
        <v>13</v>
      </c>
      <c r="D11" s="339" t="s">
        <v>14</v>
      </c>
    </row>
    <row r="12" s="257" customFormat="1" ht="27" customHeight="1" spans="1:4">
      <c r="A12" s="265"/>
      <c r="B12" s="337">
        <v>2</v>
      </c>
      <c r="C12" s="272" t="s">
        <v>15</v>
      </c>
      <c r="D12" s="339" t="s">
        <v>16</v>
      </c>
    </row>
    <row r="13" s="256" customFormat="1" ht="30" customHeight="1" spans="1:4">
      <c r="A13" s="260"/>
      <c r="B13" s="323" t="s">
        <v>17</v>
      </c>
      <c r="C13" s="324"/>
      <c r="D13" s="333"/>
    </row>
    <row r="14" s="257" customFormat="1" ht="27" customHeight="1" spans="1:4">
      <c r="A14" s="265"/>
      <c r="B14" s="270" t="s">
        <v>18</v>
      </c>
      <c r="C14" s="318" t="s">
        <v>17</v>
      </c>
      <c r="D14" s="336" t="s">
        <v>19</v>
      </c>
    </row>
    <row r="15" s="257" customFormat="1" ht="27" customHeight="1" spans="1:4">
      <c r="A15" s="265"/>
      <c r="B15" s="337" t="s">
        <v>20</v>
      </c>
      <c r="C15" s="272" t="s">
        <v>21</v>
      </c>
      <c r="D15" s="339" t="s">
        <v>22</v>
      </c>
    </row>
    <row r="16" s="257" customFormat="1" ht="27" customHeight="1" spans="1:4">
      <c r="A16" s="265"/>
      <c r="B16" s="340" t="s">
        <v>23</v>
      </c>
      <c r="C16" s="321" t="s">
        <v>24</v>
      </c>
      <c r="D16" s="341" t="s">
        <v>22</v>
      </c>
    </row>
    <row r="17" ht="14.25"/>
  </sheetData>
  <mergeCells count="4">
    <mergeCell ref="B1:D1"/>
    <mergeCell ref="B2:D2"/>
    <mergeCell ref="B9:D9"/>
    <mergeCell ref="B13:D1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82"/>
  <sheetViews>
    <sheetView topLeftCell="A73" workbookViewId="0">
      <selection activeCell="B57" sqref="B57:B63"/>
    </sheetView>
  </sheetViews>
  <sheetFormatPr defaultColWidth="9" defaultRowHeight="12"/>
  <cols>
    <col min="1" max="1" width="1.75" style="255" customWidth="1"/>
    <col min="2" max="2" width="16.375" style="255" customWidth="1"/>
    <col min="3" max="3" width="33.875" style="255" customWidth="1"/>
    <col min="4" max="6" width="8.75" style="255" customWidth="1"/>
    <col min="7" max="9" width="22.875" style="255" customWidth="1"/>
    <col min="10" max="10" width="2.5" style="255" customWidth="1"/>
    <col min="11" max="16376" width="9" style="255"/>
    <col min="16377" max="16384" width="9" style="258"/>
  </cols>
  <sheetData>
    <row r="1" s="255" customFormat="1" ht="52" customHeight="1" spans="2:9">
      <c r="B1" s="259" t="s">
        <v>25</v>
      </c>
      <c r="C1" s="259"/>
      <c r="D1" s="259"/>
      <c r="E1" s="259"/>
      <c r="F1" s="259"/>
      <c r="G1" s="259"/>
      <c r="H1" s="259"/>
      <c r="I1" s="259"/>
    </row>
    <row r="2" s="256" customFormat="1" ht="30" customHeight="1" spans="1:9">
      <c r="A2" s="260"/>
      <c r="B2" s="261" t="s">
        <v>26</v>
      </c>
      <c r="C2" s="262"/>
      <c r="D2" s="262" t="s">
        <v>27</v>
      </c>
      <c r="E2" s="262" t="s">
        <v>28</v>
      </c>
      <c r="F2" s="262"/>
      <c r="G2" s="262" t="s">
        <v>29</v>
      </c>
      <c r="H2" s="262"/>
      <c r="I2" s="298"/>
    </row>
    <row r="3" s="256" customFormat="1" ht="30" customHeight="1" spans="1:9">
      <c r="A3" s="260"/>
      <c r="B3" s="263"/>
      <c r="C3" s="264"/>
      <c r="D3" s="264"/>
      <c r="E3" s="264" t="s">
        <v>30</v>
      </c>
      <c r="F3" s="264" t="s">
        <v>31</v>
      </c>
      <c r="G3" s="264"/>
      <c r="H3" s="264"/>
      <c r="I3" s="299"/>
    </row>
    <row r="4" s="257" customFormat="1" ht="27" customHeight="1" spans="1:9">
      <c r="A4" s="265"/>
      <c r="B4" s="266" t="s">
        <v>32</v>
      </c>
      <c r="C4" s="267" t="s">
        <v>33</v>
      </c>
      <c r="D4" s="268" t="s">
        <v>34</v>
      </c>
      <c r="E4" s="268" t="s">
        <v>34</v>
      </c>
      <c r="F4" s="268" t="s">
        <v>34</v>
      </c>
      <c r="G4" s="269" t="s">
        <v>35</v>
      </c>
      <c r="H4" s="269"/>
      <c r="I4" s="300"/>
    </row>
    <row r="5" s="257" customFormat="1" ht="27" customHeight="1" spans="1:9">
      <c r="A5" s="265"/>
      <c r="B5" s="270" t="s">
        <v>36</v>
      </c>
      <c r="C5" s="271" t="s">
        <v>37</v>
      </c>
      <c r="D5" s="272" t="s">
        <v>34</v>
      </c>
      <c r="E5" s="272" t="s">
        <v>34</v>
      </c>
      <c r="F5" s="272" t="s">
        <v>34</v>
      </c>
      <c r="G5" s="273" t="s">
        <v>38</v>
      </c>
      <c r="H5" s="273"/>
      <c r="I5" s="301"/>
    </row>
    <row r="6" s="257" customFormat="1" ht="27" customHeight="1" spans="1:9">
      <c r="A6" s="265"/>
      <c r="B6" s="270" t="s">
        <v>39</v>
      </c>
      <c r="C6" s="271" t="s">
        <v>40</v>
      </c>
      <c r="D6" s="272" t="s">
        <v>34</v>
      </c>
      <c r="E6" s="272" t="s">
        <v>34</v>
      </c>
      <c r="F6" s="272" t="s">
        <v>34</v>
      </c>
      <c r="G6" s="273" t="s">
        <v>41</v>
      </c>
      <c r="H6" s="273"/>
      <c r="I6" s="301"/>
    </row>
    <row r="7" s="257" customFormat="1" ht="27" customHeight="1" spans="1:9">
      <c r="A7" s="265"/>
      <c r="B7" s="270" t="s">
        <v>42</v>
      </c>
      <c r="C7" s="271" t="s">
        <v>43</v>
      </c>
      <c r="D7" s="272" t="s">
        <v>34</v>
      </c>
      <c r="E7" s="272" t="s">
        <v>34</v>
      </c>
      <c r="F7" s="272" t="s">
        <v>34</v>
      </c>
      <c r="G7" s="273" t="s">
        <v>44</v>
      </c>
      <c r="H7" s="273"/>
      <c r="I7" s="301"/>
    </row>
    <row r="8" s="257" customFormat="1" ht="27" customHeight="1" spans="1:9">
      <c r="A8" s="265"/>
      <c r="B8" s="270"/>
      <c r="C8" s="271" t="s">
        <v>45</v>
      </c>
      <c r="D8" s="272" t="s">
        <v>34</v>
      </c>
      <c r="E8" s="272" t="s">
        <v>34</v>
      </c>
      <c r="F8" s="272" t="s">
        <v>34</v>
      </c>
      <c r="G8" s="273" t="s">
        <v>46</v>
      </c>
      <c r="H8" s="273"/>
      <c r="I8" s="301"/>
    </row>
    <row r="9" s="255" customFormat="1" ht="27" customHeight="1" spans="1:9">
      <c r="A9" s="274"/>
      <c r="B9" s="270"/>
      <c r="C9" s="271" t="s">
        <v>47</v>
      </c>
      <c r="D9" s="272" t="s">
        <v>34</v>
      </c>
      <c r="E9" s="272" t="s">
        <v>34</v>
      </c>
      <c r="F9" s="272" t="s">
        <v>34</v>
      </c>
      <c r="G9" s="273" t="s">
        <v>48</v>
      </c>
      <c r="H9" s="273"/>
      <c r="I9" s="301"/>
    </row>
    <row r="10" s="255" customFormat="1" ht="27" customHeight="1" spans="1:9">
      <c r="A10" s="274"/>
      <c r="B10" s="270"/>
      <c r="C10" s="271" t="s">
        <v>49</v>
      </c>
      <c r="D10" s="272" t="s">
        <v>34</v>
      </c>
      <c r="E10" s="272" t="s">
        <v>34</v>
      </c>
      <c r="F10" s="272" t="s">
        <v>34</v>
      </c>
      <c r="G10" s="273" t="s">
        <v>50</v>
      </c>
      <c r="H10" s="273"/>
      <c r="I10" s="301"/>
    </row>
    <row r="11" s="255" customFormat="1" ht="27" customHeight="1" spans="1:9">
      <c r="A11" s="274"/>
      <c r="B11" s="270"/>
      <c r="C11" s="275" t="s">
        <v>51</v>
      </c>
      <c r="D11" s="272" t="s">
        <v>34</v>
      </c>
      <c r="E11" s="272" t="s">
        <v>34</v>
      </c>
      <c r="F11" s="272" t="s">
        <v>34</v>
      </c>
      <c r="G11" s="273" t="s">
        <v>52</v>
      </c>
      <c r="H11" s="273"/>
      <c r="I11" s="301"/>
    </row>
    <row r="12" s="255" customFormat="1" ht="27" customHeight="1" spans="1:9">
      <c r="A12" s="274"/>
      <c r="B12" s="270"/>
      <c r="C12" s="276" t="s">
        <v>53</v>
      </c>
      <c r="D12" s="272" t="s">
        <v>34</v>
      </c>
      <c r="E12" s="272" t="s">
        <v>34</v>
      </c>
      <c r="F12" s="272" t="s">
        <v>34</v>
      </c>
      <c r="G12" s="273" t="s">
        <v>54</v>
      </c>
      <c r="H12" s="273"/>
      <c r="I12" s="301"/>
    </row>
    <row r="13" s="255" customFormat="1" ht="27" customHeight="1" spans="1:9">
      <c r="A13" s="274"/>
      <c r="B13" s="270" t="s">
        <v>55</v>
      </c>
      <c r="C13" s="271" t="s">
        <v>56</v>
      </c>
      <c r="D13" s="272" t="s">
        <v>34</v>
      </c>
      <c r="E13" s="272" t="s">
        <v>34</v>
      </c>
      <c r="F13" s="272" t="s">
        <v>34</v>
      </c>
      <c r="G13" s="273" t="s">
        <v>57</v>
      </c>
      <c r="H13" s="273"/>
      <c r="I13" s="301"/>
    </row>
    <row r="14" s="255" customFormat="1" ht="27" customHeight="1" spans="1:9">
      <c r="A14" s="274"/>
      <c r="B14" s="277" t="s">
        <v>58</v>
      </c>
      <c r="C14" s="271" t="s">
        <v>59</v>
      </c>
      <c r="D14" s="272" t="s">
        <v>34</v>
      </c>
      <c r="E14" s="272" t="s">
        <v>34</v>
      </c>
      <c r="F14" s="272" t="s">
        <v>34</v>
      </c>
      <c r="G14" s="273" t="s">
        <v>60</v>
      </c>
      <c r="H14" s="273"/>
      <c r="I14" s="301"/>
    </row>
    <row r="15" s="255" customFormat="1" ht="27" customHeight="1" spans="1:9">
      <c r="A15" s="274"/>
      <c r="B15" s="277" t="s">
        <v>61</v>
      </c>
      <c r="C15" s="275" t="s">
        <v>62</v>
      </c>
      <c r="D15" s="272" t="s">
        <v>34</v>
      </c>
      <c r="E15" s="272" t="s">
        <v>34</v>
      </c>
      <c r="F15" s="272" t="s">
        <v>34</v>
      </c>
      <c r="G15" s="273" t="s">
        <v>63</v>
      </c>
      <c r="H15" s="273"/>
      <c r="I15" s="301"/>
    </row>
    <row r="16" s="255" customFormat="1" ht="27" customHeight="1" spans="1:9">
      <c r="A16" s="274"/>
      <c r="B16" s="277" t="s">
        <v>64</v>
      </c>
      <c r="C16" s="271" t="s">
        <v>65</v>
      </c>
      <c r="D16" s="272"/>
      <c r="E16" s="272"/>
      <c r="F16" s="272" t="s">
        <v>34</v>
      </c>
      <c r="G16" s="273" t="s">
        <v>66</v>
      </c>
      <c r="H16" s="273"/>
      <c r="I16" s="301"/>
    </row>
    <row r="17" s="255" customFormat="1" ht="27" customHeight="1" spans="1:9">
      <c r="A17" s="274"/>
      <c r="B17" s="277"/>
      <c r="C17" s="271" t="s">
        <v>67</v>
      </c>
      <c r="D17" s="272"/>
      <c r="E17" s="272"/>
      <c r="F17" s="272"/>
      <c r="G17" s="273"/>
      <c r="H17" s="273"/>
      <c r="I17" s="301"/>
    </row>
    <row r="18" s="255" customFormat="1" ht="27" customHeight="1" spans="1:10">
      <c r="A18" s="274"/>
      <c r="B18" s="270"/>
      <c r="C18" s="280" t="s">
        <v>68</v>
      </c>
      <c r="D18" s="273"/>
      <c r="E18" s="271"/>
      <c r="F18" s="272" t="s">
        <v>34</v>
      </c>
      <c r="G18" s="273" t="s">
        <v>69</v>
      </c>
      <c r="H18" s="273"/>
      <c r="I18" s="301"/>
      <c r="J18" s="274"/>
    </row>
    <row r="19" s="255" customFormat="1" ht="27" customHeight="1" spans="1:10">
      <c r="A19" s="274"/>
      <c r="B19" s="270" t="s">
        <v>70</v>
      </c>
      <c r="C19" s="271" t="s">
        <v>71</v>
      </c>
      <c r="D19" s="272" t="s">
        <v>34</v>
      </c>
      <c r="E19" s="272" t="s">
        <v>34</v>
      </c>
      <c r="F19" s="272" t="s">
        <v>34</v>
      </c>
      <c r="G19" s="273" t="s">
        <v>72</v>
      </c>
      <c r="H19" s="273"/>
      <c r="I19" s="301"/>
      <c r="J19" s="274"/>
    </row>
    <row r="20" s="255" customFormat="1" ht="42" customHeight="1" spans="1:10">
      <c r="A20" s="274"/>
      <c r="B20" s="270" t="s">
        <v>73</v>
      </c>
      <c r="C20" s="271" t="s">
        <v>74</v>
      </c>
      <c r="D20" s="272" t="s">
        <v>34</v>
      </c>
      <c r="E20" s="272" t="s">
        <v>34</v>
      </c>
      <c r="F20" s="272" t="s">
        <v>34</v>
      </c>
      <c r="G20" s="273" t="s">
        <v>75</v>
      </c>
      <c r="H20" s="273"/>
      <c r="I20" s="301"/>
      <c r="J20" s="274"/>
    </row>
    <row r="21" s="255" customFormat="1" ht="27" customHeight="1" spans="1:10">
      <c r="A21" s="274"/>
      <c r="B21" s="282" t="s">
        <v>76</v>
      </c>
      <c r="C21" s="271" t="s">
        <v>77</v>
      </c>
      <c r="D21" s="272" t="s">
        <v>34</v>
      </c>
      <c r="E21" s="272" t="s">
        <v>34</v>
      </c>
      <c r="F21" s="272" t="s">
        <v>34</v>
      </c>
      <c r="G21" s="273" t="s">
        <v>78</v>
      </c>
      <c r="H21" s="273"/>
      <c r="I21" s="301"/>
      <c r="J21" s="274"/>
    </row>
    <row r="22" s="255" customFormat="1" ht="27" customHeight="1" spans="1:10">
      <c r="A22" s="274"/>
      <c r="B22" s="283"/>
      <c r="C22" s="271" t="s">
        <v>79</v>
      </c>
      <c r="D22" s="272" t="s">
        <v>34</v>
      </c>
      <c r="E22" s="272" t="s">
        <v>34</v>
      </c>
      <c r="F22" s="272" t="s">
        <v>34</v>
      </c>
      <c r="G22" s="284" t="s">
        <v>80</v>
      </c>
      <c r="H22" s="285"/>
      <c r="I22" s="302"/>
      <c r="J22" s="274"/>
    </row>
    <row r="23" s="255" customFormat="1" ht="27" customHeight="1" spans="1:10">
      <c r="A23" s="274"/>
      <c r="B23" s="283"/>
      <c r="C23" s="271" t="s">
        <v>81</v>
      </c>
      <c r="D23" s="272" t="s">
        <v>34</v>
      </c>
      <c r="E23" s="272" t="s">
        <v>34</v>
      </c>
      <c r="F23" s="272" t="s">
        <v>34</v>
      </c>
      <c r="G23" s="286"/>
      <c r="H23" s="287"/>
      <c r="I23" s="303"/>
      <c r="J23" s="274"/>
    </row>
    <row r="24" s="255" customFormat="1" ht="27" customHeight="1" spans="1:10">
      <c r="A24" s="274"/>
      <c r="B24" s="283"/>
      <c r="C24" s="271" t="s">
        <v>82</v>
      </c>
      <c r="D24" s="272" t="s">
        <v>34</v>
      </c>
      <c r="E24" s="272" t="s">
        <v>34</v>
      </c>
      <c r="F24" s="272" t="s">
        <v>34</v>
      </c>
      <c r="G24" s="288"/>
      <c r="H24" s="289"/>
      <c r="I24" s="304"/>
      <c r="J24" s="274"/>
    </row>
    <row r="25" s="255" customFormat="1" ht="27" customHeight="1" spans="1:10">
      <c r="A25" s="274"/>
      <c r="B25" s="283"/>
      <c r="C25" s="271" t="s">
        <v>83</v>
      </c>
      <c r="D25" s="272" t="s">
        <v>34</v>
      </c>
      <c r="E25" s="272" t="s">
        <v>34</v>
      </c>
      <c r="F25" s="272" t="s">
        <v>34</v>
      </c>
      <c r="G25" s="273" t="s">
        <v>84</v>
      </c>
      <c r="H25" s="273"/>
      <c r="I25" s="301"/>
      <c r="J25" s="274"/>
    </row>
    <row r="26" s="255" customFormat="1" ht="27" customHeight="1" spans="1:10">
      <c r="A26" s="274"/>
      <c r="B26" s="283"/>
      <c r="C26" s="271" t="s">
        <v>85</v>
      </c>
      <c r="D26" s="272" t="s">
        <v>34</v>
      </c>
      <c r="E26" s="272" t="s">
        <v>34</v>
      </c>
      <c r="F26" s="272" t="s">
        <v>34</v>
      </c>
      <c r="G26" s="273" t="s">
        <v>86</v>
      </c>
      <c r="H26" s="273"/>
      <c r="I26" s="301"/>
      <c r="J26" s="274"/>
    </row>
    <row r="27" s="255" customFormat="1" ht="27" customHeight="1" spans="1:10">
      <c r="A27" s="274"/>
      <c r="B27" s="283"/>
      <c r="C27" s="271" t="s">
        <v>87</v>
      </c>
      <c r="D27" s="272" t="s">
        <v>34</v>
      </c>
      <c r="E27" s="272" t="s">
        <v>34</v>
      </c>
      <c r="F27" s="272" t="s">
        <v>34</v>
      </c>
      <c r="G27" s="273" t="s">
        <v>88</v>
      </c>
      <c r="H27" s="273"/>
      <c r="I27" s="301"/>
      <c r="J27" s="274"/>
    </row>
    <row r="28" s="255" customFormat="1" ht="42" customHeight="1" spans="1:10">
      <c r="A28" s="274"/>
      <c r="B28" s="283"/>
      <c r="C28" s="271" t="s">
        <v>89</v>
      </c>
      <c r="D28" s="272" t="s">
        <v>34</v>
      </c>
      <c r="E28" s="272" t="s">
        <v>34</v>
      </c>
      <c r="F28" s="272" t="s">
        <v>34</v>
      </c>
      <c r="G28" s="273" t="s">
        <v>90</v>
      </c>
      <c r="H28" s="273"/>
      <c r="I28" s="301"/>
      <c r="J28" s="274"/>
    </row>
    <row r="29" s="255" customFormat="1" ht="27" customHeight="1" spans="1:10">
      <c r="A29" s="274"/>
      <c r="B29" s="283"/>
      <c r="C29" s="271" t="s">
        <v>91</v>
      </c>
      <c r="D29" s="272" t="s">
        <v>34</v>
      </c>
      <c r="E29" s="272" t="s">
        <v>34</v>
      </c>
      <c r="F29" s="272" t="s">
        <v>34</v>
      </c>
      <c r="G29" s="284" t="s">
        <v>92</v>
      </c>
      <c r="H29" s="285"/>
      <c r="I29" s="302"/>
      <c r="J29" s="274"/>
    </row>
    <row r="30" s="255" customFormat="1" ht="27" customHeight="1" spans="1:10">
      <c r="A30" s="274"/>
      <c r="B30" s="283"/>
      <c r="C30" s="271" t="s">
        <v>93</v>
      </c>
      <c r="D30" s="272" t="s">
        <v>34</v>
      </c>
      <c r="E30" s="272" t="s">
        <v>34</v>
      </c>
      <c r="F30" s="272" t="s">
        <v>34</v>
      </c>
      <c r="G30" s="286"/>
      <c r="H30" s="287"/>
      <c r="I30" s="303"/>
      <c r="J30" s="274"/>
    </row>
    <row r="31" s="255" customFormat="1" ht="27" customHeight="1" spans="1:10">
      <c r="A31" s="274"/>
      <c r="B31" s="290"/>
      <c r="C31" s="271" t="s">
        <v>94</v>
      </c>
      <c r="D31" s="272" t="s">
        <v>34</v>
      </c>
      <c r="E31" s="272" t="s">
        <v>34</v>
      </c>
      <c r="F31" s="272" t="s">
        <v>34</v>
      </c>
      <c r="G31" s="288"/>
      <c r="H31" s="289"/>
      <c r="I31" s="304"/>
      <c r="J31" s="274"/>
    </row>
    <row r="32" s="255" customFormat="1" ht="27" customHeight="1" spans="1:10">
      <c r="A32" s="274"/>
      <c r="B32" s="335" t="s">
        <v>95</v>
      </c>
      <c r="C32" s="271" t="s">
        <v>96</v>
      </c>
      <c r="D32" s="272" t="s">
        <v>34</v>
      </c>
      <c r="E32" s="272" t="s">
        <v>34</v>
      </c>
      <c r="F32" s="272" t="s">
        <v>34</v>
      </c>
      <c r="G32" s="273" t="s">
        <v>97</v>
      </c>
      <c r="H32" s="273"/>
      <c r="I32" s="301"/>
      <c r="J32" s="274"/>
    </row>
    <row r="33" s="255" customFormat="1" ht="27" customHeight="1" spans="1:10">
      <c r="A33" s="274"/>
      <c r="B33" s="335"/>
      <c r="C33" s="271" t="s">
        <v>98</v>
      </c>
      <c r="D33" s="272" t="s">
        <v>34</v>
      </c>
      <c r="E33" s="272" t="s">
        <v>34</v>
      </c>
      <c r="F33" s="272" t="s">
        <v>34</v>
      </c>
      <c r="G33" s="273" t="s">
        <v>99</v>
      </c>
      <c r="H33" s="273"/>
      <c r="I33" s="301"/>
      <c r="J33" s="274"/>
    </row>
    <row r="34" s="255" customFormat="1" ht="27" customHeight="1" spans="2:9">
      <c r="B34" s="278" t="s">
        <v>100</v>
      </c>
      <c r="C34" s="275" t="s">
        <v>101</v>
      </c>
      <c r="D34" s="272" t="s">
        <v>34</v>
      </c>
      <c r="E34" s="272" t="s">
        <v>34</v>
      </c>
      <c r="F34" s="272" t="s">
        <v>34</v>
      </c>
      <c r="G34" s="284" t="s">
        <v>102</v>
      </c>
      <c r="H34" s="285"/>
      <c r="I34" s="302"/>
    </row>
    <row r="35" s="255" customFormat="1" ht="27" customHeight="1" spans="2:9">
      <c r="B35" s="279"/>
      <c r="C35" s="275" t="s">
        <v>103</v>
      </c>
      <c r="D35" s="272" t="s">
        <v>34</v>
      </c>
      <c r="E35" s="272" t="s">
        <v>34</v>
      </c>
      <c r="F35" s="272" t="s">
        <v>34</v>
      </c>
      <c r="G35" s="288"/>
      <c r="H35" s="289"/>
      <c r="I35" s="304"/>
    </row>
    <row r="36" s="255" customFormat="1" ht="27" customHeight="1" spans="2:9">
      <c r="B36" s="279"/>
      <c r="C36" s="275" t="s">
        <v>104</v>
      </c>
      <c r="D36" s="272" t="s">
        <v>34</v>
      </c>
      <c r="E36" s="272" t="s">
        <v>34</v>
      </c>
      <c r="F36" s="272" t="s">
        <v>34</v>
      </c>
      <c r="G36" s="273" t="s">
        <v>105</v>
      </c>
      <c r="H36" s="273"/>
      <c r="I36" s="301"/>
    </row>
    <row r="37" s="255" customFormat="1" ht="27" customHeight="1" spans="2:9">
      <c r="B37" s="279"/>
      <c r="C37" s="275" t="s">
        <v>106</v>
      </c>
      <c r="D37" s="272" t="s">
        <v>34</v>
      </c>
      <c r="E37" s="272" t="s">
        <v>34</v>
      </c>
      <c r="F37" s="272" t="s">
        <v>34</v>
      </c>
      <c r="G37" s="273" t="s">
        <v>107</v>
      </c>
      <c r="H37" s="273"/>
      <c r="I37" s="301"/>
    </row>
    <row r="38" s="255" customFormat="1" ht="27" customHeight="1" spans="2:9">
      <c r="B38" s="281"/>
      <c r="C38" s="275" t="s">
        <v>108</v>
      </c>
      <c r="D38" s="272" t="s">
        <v>34</v>
      </c>
      <c r="E38" s="272" t="s">
        <v>34</v>
      </c>
      <c r="F38" s="272" t="s">
        <v>34</v>
      </c>
      <c r="G38" s="273" t="s">
        <v>109</v>
      </c>
      <c r="H38" s="273"/>
      <c r="I38" s="301"/>
    </row>
    <row r="39" ht="27" customHeight="1" spans="2:9">
      <c r="B39" s="278" t="s">
        <v>110</v>
      </c>
      <c r="C39" s="293" t="s">
        <v>111</v>
      </c>
      <c r="D39" s="272" t="s">
        <v>34</v>
      </c>
      <c r="E39" s="272" t="s">
        <v>34</v>
      </c>
      <c r="F39" s="272" t="s">
        <v>34</v>
      </c>
      <c r="G39" s="273" t="s">
        <v>112</v>
      </c>
      <c r="H39" s="273"/>
      <c r="I39" s="301"/>
    </row>
    <row r="40" ht="27" customHeight="1" spans="2:9">
      <c r="B40" s="279"/>
      <c r="C40" s="293" t="s">
        <v>113</v>
      </c>
      <c r="D40" s="272" t="s">
        <v>34</v>
      </c>
      <c r="E40" s="272" t="s">
        <v>34</v>
      </c>
      <c r="F40" s="272" t="s">
        <v>34</v>
      </c>
      <c r="G40" s="273" t="s">
        <v>114</v>
      </c>
      <c r="H40" s="273"/>
      <c r="I40" s="301"/>
    </row>
    <row r="41" ht="27" customHeight="1" spans="2:9">
      <c r="B41" s="281"/>
      <c r="C41" s="293" t="s">
        <v>115</v>
      </c>
      <c r="D41" s="272" t="s">
        <v>34</v>
      </c>
      <c r="E41" s="272" t="s">
        <v>34</v>
      </c>
      <c r="F41" s="272" t="s">
        <v>34</v>
      </c>
      <c r="G41" s="273" t="s">
        <v>116</v>
      </c>
      <c r="H41" s="273"/>
      <c r="I41" s="301"/>
    </row>
    <row r="42" ht="27" customHeight="1" spans="2:9">
      <c r="B42" s="277" t="s">
        <v>117</v>
      </c>
      <c r="C42" s="294" t="s">
        <v>118</v>
      </c>
      <c r="D42" s="272" t="s">
        <v>34</v>
      </c>
      <c r="E42" s="272" t="s">
        <v>34</v>
      </c>
      <c r="F42" s="272" t="s">
        <v>34</v>
      </c>
      <c r="G42" s="295" t="s">
        <v>119</v>
      </c>
      <c r="H42" s="295"/>
      <c r="I42" s="305"/>
    </row>
    <row r="43" ht="27" customHeight="1" spans="2:9">
      <c r="B43" s="277"/>
      <c r="C43" s="294" t="s">
        <v>120</v>
      </c>
      <c r="D43" s="272" t="s">
        <v>34</v>
      </c>
      <c r="E43" s="272" t="s">
        <v>34</v>
      </c>
      <c r="F43" s="272" t="s">
        <v>34</v>
      </c>
      <c r="G43" s="273" t="s">
        <v>121</v>
      </c>
      <c r="H43" s="273"/>
      <c r="I43" s="301"/>
    </row>
    <row r="44" ht="27" customHeight="1" spans="2:9">
      <c r="B44" s="277"/>
      <c r="C44" s="294" t="s">
        <v>122</v>
      </c>
      <c r="D44" s="272" t="s">
        <v>34</v>
      </c>
      <c r="E44" s="272" t="s">
        <v>34</v>
      </c>
      <c r="F44" s="272" t="s">
        <v>34</v>
      </c>
      <c r="G44" s="273" t="s">
        <v>123</v>
      </c>
      <c r="H44" s="273"/>
      <c r="I44" s="301"/>
    </row>
    <row r="45" ht="27" customHeight="1" spans="2:9">
      <c r="B45" s="278" t="s">
        <v>124</v>
      </c>
      <c r="C45" s="294" t="s">
        <v>125</v>
      </c>
      <c r="D45" s="272" t="s">
        <v>34</v>
      </c>
      <c r="E45" s="272" t="s">
        <v>34</v>
      </c>
      <c r="F45" s="272" t="s">
        <v>34</v>
      </c>
      <c r="G45" s="273" t="s">
        <v>126</v>
      </c>
      <c r="H45" s="273"/>
      <c r="I45" s="301"/>
    </row>
    <row r="46" ht="27" customHeight="1" spans="2:9">
      <c r="B46" s="279"/>
      <c r="C46" s="294" t="s">
        <v>127</v>
      </c>
      <c r="D46" s="272" t="s">
        <v>34</v>
      </c>
      <c r="E46" s="272" t="s">
        <v>34</v>
      </c>
      <c r="F46" s="272" t="s">
        <v>34</v>
      </c>
      <c r="G46" s="273" t="s">
        <v>128</v>
      </c>
      <c r="H46" s="273"/>
      <c r="I46" s="301"/>
    </row>
    <row r="47" ht="27" customHeight="1" spans="2:9">
      <c r="B47" s="279"/>
      <c r="C47" s="294" t="s">
        <v>129</v>
      </c>
      <c r="D47" s="272" t="s">
        <v>34</v>
      </c>
      <c r="E47" s="272" t="s">
        <v>34</v>
      </c>
      <c r="F47" s="272" t="s">
        <v>34</v>
      </c>
      <c r="G47" s="273" t="s">
        <v>130</v>
      </c>
      <c r="H47" s="273"/>
      <c r="I47" s="301"/>
    </row>
    <row r="48" ht="27" customHeight="1" spans="2:9">
      <c r="B48" s="279"/>
      <c r="C48" s="294" t="s">
        <v>131</v>
      </c>
      <c r="D48" s="272" t="s">
        <v>34</v>
      </c>
      <c r="E48" s="272" t="s">
        <v>34</v>
      </c>
      <c r="F48" s="272" t="s">
        <v>34</v>
      </c>
      <c r="G48" s="273" t="s">
        <v>132</v>
      </c>
      <c r="H48" s="273"/>
      <c r="I48" s="301"/>
    </row>
    <row r="49" ht="27" customHeight="1" spans="2:9">
      <c r="B49" s="279"/>
      <c r="C49" s="294" t="s">
        <v>133</v>
      </c>
      <c r="D49" s="272" t="s">
        <v>34</v>
      </c>
      <c r="E49" s="272"/>
      <c r="F49" s="272"/>
      <c r="G49" s="273" t="s">
        <v>134</v>
      </c>
      <c r="H49" s="273"/>
      <c r="I49" s="301"/>
    </row>
    <row r="50" ht="27" customHeight="1" spans="2:9">
      <c r="B50" s="279"/>
      <c r="C50" s="294" t="s">
        <v>135</v>
      </c>
      <c r="D50" s="272" t="s">
        <v>34</v>
      </c>
      <c r="E50" s="272"/>
      <c r="F50" s="272"/>
      <c r="G50" s="273" t="s">
        <v>136</v>
      </c>
      <c r="H50" s="273"/>
      <c r="I50" s="301"/>
    </row>
    <row r="51" ht="27" customHeight="1" spans="2:9">
      <c r="B51" s="279"/>
      <c r="C51" s="294" t="s">
        <v>137</v>
      </c>
      <c r="D51" s="272" t="s">
        <v>34</v>
      </c>
      <c r="E51" s="272"/>
      <c r="F51" s="272"/>
      <c r="G51" s="273" t="s">
        <v>138</v>
      </c>
      <c r="H51" s="273"/>
      <c r="I51" s="301"/>
    </row>
    <row r="52" ht="27" customHeight="1" spans="2:9">
      <c r="B52" s="279"/>
      <c r="C52" s="294" t="s">
        <v>139</v>
      </c>
      <c r="D52" s="272"/>
      <c r="E52" s="272" t="s">
        <v>34</v>
      </c>
      <c r="F52" s="272" t="s">
        <v>34</v>
      </c>
      <c r="G52" s="273" t="s">
        <v>140</v>
      </c>
      <c r="H52" s="273"/>
      <c r="I52" s="301"/>
    </row>
    <row r="53" ht="27" customHeight="1" spans="2:9">
      <c r="B53" s="281"/>
      <c r="C53" s="294" t="s">
        <v>141</v>
      </c>
      <c r="D53" s="272"/>
      <c r="E53" s="272" t="s">
        <v>34</v>
      </c>
      <c r="F53" s="272" t="s">
        <v>34</v>
      </c>
      <c r="G53" s="273" t="s">
        <v>142</v>
      </c>
      <c r="H53" s="273"/>
      <c r="I53" s="301"/>
    </row>
    <row r="54" ht="27" customHeight="1" spans="2:9">
      <c r="B54" s="307" t="s">
        <v>143</v>
      </c>
      <c r="C54" s="275" t="s">
        <v>144</v>
      </c>
      <c r="D54" s="272" t="s">
        <v>34</v>
      </c>
      <c r="E54" s="272" t="s">
        <v>34</v>
      </c>
      <c r="F54" s="272" t="s">
        <v>34</v>
      </c>
      <c r="G54" s="273" t="s">
        <v>145</v>
      </c>
      <c r="H54" s="273"/>
      <c r="I54" s="301"/>
    </row>
    <row r="55" ht="27" customHeight="1" spans="2:9">
      <c r="B55" s="308" t="s">
        <v>146</v>
      </c>
      <c r="C55" s="293" t="s">
        <v>147</v>
      </c>
      <c r="D55" s="309" t="s">
        <v>34</v>
      </c>
      <c r="E55" s="309" t="s">
        <v>34</v>
      </c>
      <c r="F55" s="309" t="s">
        <v>34</v>
      </c>
      <c r="G55" s="273" t="s">
        <v>148</v>
      </c>
      <c r="H55" s="273"/>
      <c r="I55" s="301"/>
    </row>
    <row r="56" ht="27" customHeight="1" spans="2:9">
      <c r="B56" s="311"/>
      <c r="C56" s="293" t="s">
        <v>149</v>
      </c>
      <c r="D56" s="272" t="s">
        <v>34</v>
      </c>
      <c r="E56" s="272" t="s">
        <v>34</v>
      </c>
      <c r="F56" s="272" t="s">
        <v>34</v>
      </c>
      <c r="G56" s="273" t="s">
        <v>150</v>
      </c>
      <c r="H56" s="273"/>
      <c r="I56" s="301"/>
    </row>
    <row r="57" ht="27" customHeight="1" spans="2:9">
      <c r="B57" s="282" t="s">
        <v>151</v>
      </c>
      <c r="C57" s="271" t="s">
        <v>152</v>
      </c>
      <c r="D57" s="272" t="s">
        <v>34</v>
      </c>
      <c r="E57" s="272" t="s">
        <v>34</v>
      </c>
      <c r="F57" s="272" t="s">
        <v>34</v>
      </c>
      <c r="G57" s="312" t="s">
        <v>153</v>
      </c>
      <c r="H57" s="312"/>
      <c r="I57" s="329"/>
    </row>
    <row r="58" ht="27" customHeight="1" spans="2:9">
      <c r="B58" s="283"/>
      <c r="C58" s="276" t="s">
        <v>154</v>
      </c>
      <c r="D58" s="272" t="s">
        <v>34</v>
      </c>
      <c r="E58" s="272" t="s">
        <v>34</v>
      </c>
      <c r="F58" s="272" t="s">
        <v>34</v>
      </c>
      <c r="G58" s="312" t="s">
        <v>155</v>
      </c>
      <c r="H58" s="312"/>
      <c r="I58" s="329"/>
    </row>
    <row r="59" ht="27" customHeight="1" spans="2:9">
      <c r="B59" s="283"/>
      <c r="C59" s="276" t="s">
        <v>156</v>
      </c>
      <c r="D59" s="272" t="s">
        <v>34</v>
      </c>
      <c r="E59" s="272"/>
      <c r="F59" s="272"/>
      <c r="G59" s="312" t="s">
        <v>157</v>
      </c>
      <c r="H59" s="312"/>
      <c r="I59" s="329"/>
    </row>
    <row r="60" ht="27" customHeight="1" spans="2:9">
      <c r="B60" s="283"/>
      <c r="C60" s="276" t="s">
        <v>158</v>
      </c>
      <c r="D60" s="271"/>
      <c r="E60" s="272" t="s">
        <v>34</v>
      </c>
      <c r="F60" s="272" t="s">
        <v>34</v>
      </c>
      <c r="G60" s="312" t="s">
        <v>159</v>
      </c>
      <c r="H60" s="312"/>
      <c r="I60" s="329"/>
    </row>
    <row r="61" ht="27" customHeight="1" spans="2:9">
      <c r="B61" s="283"/>
      <c r="C61" s="276" t="s">
        <v>160</v>
      </c>
      <c r="D61" s="271"/>
      <c r="E61" s="272" t="s">
        <v>34</v>
      </c>
      <c r="F61" s="272"/>
      <c r="G61" s="312" t="s">
        <v>161</v>
      </c>
      <c r="H61" s="312"/>
      <c r="I61" s="329"/>
    </row>
    <row r="62" ht="27" customHeight="1" spans="2:9">
      <c r="B62" s="283"/>
      <c r="C62" s="275" t="s">
        <v>162</v>
      </c>
      <c r="D62" s="271"/>
      <c r="E62" s="271"/>
      <c r="F62" s="272" t="s">
        <v>34</v>
      </c>
      <c r="G62" s="312" t="s">
        <v>161</v>
      </c>
      <c r="H62" s="312"/>
      <c r="I62" s="329"/>
    </row>
    <row r="63" ht="27" customHeight="1" spans="2:9">
      <c r="B63" s="290"/>
      <c r="C63" s="293" t="s">
        <v>163</v>
      </c>
      <c r="D63" s="272" t="s">
        <v>34</v>
      </c>
      <c r="E63" s="272" t="s">
        <v>34</v>
      </c>
      <c r="F63" s="272" t="s">
        <v>34</v>
      </c>
      <c r="G63" s="273" t="s">
        <v>164</v>
      </c>
      <c r="H63" s="273"/>
      <c r="I63" s="301"/>
    </row>
    <row r="64" ht="27" customHeight="1" spans="2:9">
      <c r="B64" s="270" t="s">
        <v>165</v>
      </c>
      <c r="C64" s="313" t="s">
        <v>166</v>
      </c>
      <c r="D64" s="272" t="s">
        <v>34</v>
      </c>
      <c r="E64" s="272" t="s">
        <v>34</v>
      </c>
      <c r="F64" s="272" t="s">
        <v>34</v>
      </c>
      <c r="G64" s="312" t="s">
        <v>167</v>
      </c>
      <c r="H64" s="312"/>
      <c r="I64" s="329"/>
    </row>
    <row r="65" ht="27" customHeight="1" spans="2:9">
      <c r="B65" s="282" t="s">
        <v>168</v>
      </c>
      <c r="C65" s="275" t="s">
        <v>169</v>
      </c>
      <c r="D65" s="272" t="s">
        <v>34</v>
      </c>
      <c r="E65" s="272" t="s">
        <v>34</v>
      </c>
      <c r="F65" s="272" t="s">
        <v>34</v>
      </c>
      <c r="G65" s="314" t="s">
        <v>170</v>
      </c>
      <c r="H65" s="315"/>
      <c r="I65" s="330"/>
    </row>
    <row r="66" ht="27" customHeight="1" spans="2:9">
      <c r="B66" s="290"/>
      <c r="C66" s="275" t="s">
        <v>171</v>
      </c>
      <c r="D66" s="272" t="s">
        <v>34</v>
      </c>
      <c r="E66" s="272" t="s">
        <v>34</v>
      </c>
      <c r="F66" s="272" t="s">
        <v>34</v>
      </c>
      <c r="G66" s="316"/>
      <c r="H66" s="317"/>
      <c r="I66" s="331"/>
    </row>
    <row r="67" ht="27" customHeight="1" spans="2:9">
      <c r="B67" s="277" t="s">
        <v>172</v>
      </c>
      <c r="C67" s="294" t="s">
        <v>173</v>
      </c>
      <c r="D67" s="272" t="s">
        <v>34</v>
      </c>
      <c r="E67" s="272" t="s">
        <v>34</v>
      </c>
      <c r="F67" s="272" t="s">
        <v>34</v>
      </c>
      <c r="G67" s="273" t="s">
        <v>174</v>
      </c>
      <c r="H67" s="273"/>
      <c r="I67" s="301"/>
    </row>
    <row r="68" ht="27" customHeight="1" spans="2:9">
      <c r="B68" s="277" t="s">
        <v>175</v>
      </c>
      <c r="C68" s="293" t="s">
        <v>176</v>
      </c>
      <c r="D68" s="272" t="s">
        <v>34</v>
      </c>
      <c r="E68" s="272" t="s">
        <v>34</v>
      </c>
      <c r="F68" s="272" t="s">
        <v>34</v>
      </c>
      <c r="G68" s="273"/>
      <c r="H68" s="273"/>
      <c r="I68" s="301"/>
    </row>
    <row r="69" ht="27" customHeight="1" spans="2:9">
      <c r="B69" s="270" t="s">
        <v>177</v>
      </c>
      <c r="C69" s="318"/>
      <c r="D69" s="272" t="s">
        <v>34</v>
      </c>
      <c r="E69" s="272" t="s">
        <v>34</v>
      </c>
      <c r="F69" s="272" t="s">
        <v>34</v>
      </c>
      <c r="G69" s="273"/>
      <c r="H69" s="273"/>
      <c r="I69" s="301"/>
    </row>
    <row r="70" ht="27" customHeight="1" spans="2:9">
      <c r="B70" s="270" t="s">
        <v>178</v>
      </c>
      <c r="C70" s="318"/>
      <c r="D70" s="272" t="s">
        <v>34</v>
      </c>
      <c r="E70" s="272" t="s">
        <v>34</v>
      </c>
      <c r="F70" s="272" t="s">
        <v>34</v>
      </c>
      <c r="G70" s="273"/>
      <c r="H70" s="273"/>
      <c r="I70" s="301"/>
    </row>
    <row r="71" s="255" customFormat="1" ht="27" customHeight="1" spans="2:16384">
      <c r="B71" s="319" t="s">
        <v>179</v>
      </c>
      <c r="C71" s="320"/>
      <c r="D71" s="321" t="s">
        <v>34</v>
      </c>
      <c r="E71" s="321" t="s">
        <v>34</v>
      </c>
      <c r="F71" s="321" t="s">
        <v>34</v>
      </c>
      <c r="G71" s="322"/>
      <c r="H71" s="322"/>
      <c r="I71" s="332"/>
      <c r="XEW71" s="258"/>
      <c r="XEX71" s="258"/>
      <c r="XEY71" s="258"/>
      <c r="XEZ71" s="258"/>
      <c r="XFA71" s="258"/>
      <c r="XFB71" s="258"/>
      <c r="XFC71" s="258"/>
      <c r="XFD71" s="258"/>
    </row>
    <row r="72" s="256" customFormat="1" ht="30" customHeight="1" spans="1:9">
      <c r="A72" s="260"/>
      <c r="B72" s="323" t="s">
        <v>180</v>
      </c>
      <c r="C72" s="324"/>
      <c r="D72" s="324"/>
      <c r="E72" s="324"/>
      <c r="F72" s="324"/>
      <c r="G72" s="324"/>
      <c r="H72" s="324"/>
      <c r="I72" s="333"/>
    </row>
    <row r="73" s="255" customFormat="1" ht="41" customHeight="1" spans="2:16384">
      <c r="B73" s="290" t="s">
        <v>181</v>
      </c>
      <c r="C73" s="325" t="s">
        <v>182</v>
      </c>
      <c r="D73" s="325"/>
      <c r="E73" s="325"/>
      <c r="F73" s="325"/>
      <c r="G73" s="326" t="s">
        <v>183</v>
      </c>
      <c r="H73" s="326"/>
      <c r="I73" s="334"/>
      <c r="XEW73" s="258"/>
      <c r="XEX73" s="258"/>
      <c r="XEY73" s="258"/>
      <c r="XEZ73" s="258"/>
      <c r="XFA73" s="258"/>
      <c r="XFB73" s="258"/>
      <c r="XFC73" s="258"/>
      <c r="XFD73" s="258"/>
    </row>
    <row r="74" s="255" customFormat="1" ht="41" customHeight="1" spans="2:16384">
      <c r="B74" s="270"/>
      <c r="C74" s="272" t="s">
        <v>184</v>
      </c>
      <c r="D74" s="272"/>
      <c r="E74" s="272"/>
      <c r="F74" s="272"/>
      <c r="G74" s="273" t="s">
        <v>185</v>
      </c>
      <c r="H74" s="273"/>
      <c r="I74" s="301"/>
      <c r="XEW74" s="258"/>
      <c r="XEX74" s="258"/>
      <c r="XEY74" s="258"/>
      <c r="XEZ74" s="258"/>
      <c r="XFA74" s="258"/>
      <c r="XFB74" s="258"/>
      <c r="XFC74" s="258"/>
      <c r="XFD74" s="258"/>
    </row>
    <row r="75" ht="41" customHeight="1" spans="2:9">
      <c r="B75" s="270" t="s">
        <v>186</v>
      </c>
      <c r="C75" s="272" t="s">
        <v>187</v>
      </c>
      <c r="D75" s="272" t="s">
        <v>34</v>
      </c>
      <c r="E75" s="272" t="s">
        <v>34</v>
      </c>
      <c r="F75" s="272" t="s">
        <v>34</v>
      </c>
      <c r="G75" s="273" t="s">
        <v>188</v>
      </c>
      <c r="H75" s="273"/>
      <c r="I75" s="301"/>
    </row>
    <row r="76" ht="41" customHeight="1" spans="2:9">
      <c r="B76" s="270"/>
      <c r="C76" s="272" t="s">
        <v>189</v>
      </c>
      <c r="D76" s="272" t="s">
        <v>34</v>
      </c>
      <c r="E76" s="272" t="s">
        <v>34</v>
      </c>
      <c r="F76" s="272" t="s">
        <v>34</v>
      </c>
      <c r="G76" s="273" t="s">
        <v>190</v>
      </c>
      <c r="H76" s="273"/>
      <c r="I76" s="301"/>
    </row>
    <row r="77" ht="41" customHeight="1" spans="2:9">
      <c r="B77" s="270"/>
      <c r="C77" s="272" t="s">
        <v>191</v>
      </c>
      <c r="D77" s="272" t="s">
        <v>34</v>
      </c>
      <c r="E77" s="272" t="s">
        <v>34</v>
      </c>
      <c r="F77" s="272" t="s">
        <v>34</v>
      </c>
      <c r="G77" s="273" t="s">
        <v>192</v>
      </c>
      <c r="H77" s="273"/>
      <c r="I77" s="301"/>
    </row>
    <row r="78" ht="41" customHeight="1" spans="2:9">
      <c r="B78" s="270"/>
      <c r="C78" s="272" t="s">
        <v>193</v>
      </c>
      <c r="D78" s="272" t="s">
        <v>34</v>
      </c>
      <c r="E78" s="272" t="s">
        <v>34</v>
      </c>
      <c r="F78" s="272" t="s">
        <v>34</v>
      </c>
      <c r="G78" s="273" t="s">
        <v>194</v>
      </c>
      <c r="H78" s="273"/>
      <c r="I78" s="301"/>
    </row>
    <row r="79" ht="41" customHeight="1" spans="2:9">
      <c r="B79" s="270"/>
      <c r="C79" s="272" t="s">
        <v>195</v>
      </c>
      <c r="D79" s="272" t="s">
        <v>34</v>
      </c>
      <c r="E79" s="272" t="s">
        <v>34</v>
      </c>
      <c r="F79" s="272" t="s">
        <v>34</v>
      </c>
      <c r="G79" s="273" t="s">
        <v>196</v>
      </c>
      <c r="H79" s="273"/>
      <c r="I79" s="301"/>
    </row>
    <row r="80" ht="41" customHeight="1" spans="2:9">
      <c r="B80" s="270"/>
      <c r="C80" s="272" t="s">
        <v>197</v>
      </c>
      <c r="D80" s="272" t="s">
        <v>34</v>
      </c>
      <c r="E80" s="272" t="s">
        <v>34</v>
      </c>
      <c r="F80" s="272" t="s">
        <v>34</v>
      </c>
      <c r="G80" s="273" t="s">
        <v>198</v>
      </c>
      <c r="H80" s="273"/>
      <c r="I80" s="301"/>
    </row>
    <row r="81" ht="41" customHeight="1" spans="2:9">
      <c r="B81" s="319"/>
      <c r="C81" s="321" t="s">
        <v>199</v>
      </c>
      <c r="D81" s="321" t="s">
        <v>34</v>
      </c>
      <c r="E81" s="321" t="s">
        <v>34</v>
      </c>
      <c r="F81" s="321" t="s">
        <v>34</v>
      </c>
      <c r="G81" s="322" t="s">
        <v>200</v>
      </c>
      <c r="H81" s="322"/>
      <c r="I81" s="332"/>
    </row>
    <row r="82" ht="30" customHeight="1" spans="3:6">
      <c r="C82" s="327" t="s">
        <v>201</v>
      </c>
      <c r="D82" s="328">
        <v>1888</v>
      </c>
      <c r="E82" s="328">
        <v>1888</v>
      </c>
      <c r="F82" s="328">
        <v>1888</v>
      </c>
    </row>
  </sheetData>
  <mergeCells count="95">
    <mergeCell ref="B1:I1"/>
    <mergeCell ref="E2:F2"/>
    <mergeCell ref="G4:I4"/>
    <mergeCell ref="G5:I5"/>
    <mergeCell ref="G6:I6"/>
    <mergeCell ref="G7:I7"/>
    <mergeCell ref="G8:I8"/>
    <mergeCell ref="G9:I9"/>
    <mergeCell ref="G10:I10"/>
    <mergeCell ref="G11:I11"/>
    <mergeCell ref="G12:I12"/>
    <mergeCell ref="G13:I13"/>
    <mergeCell ref="G14:I14"/>
    <mergeCell ref="G15:I15"/>
    <mergeCell ref="G18:I18"/>
    <mergeCell ref="G19:I19"/>
    <mergeCell ref="G20:I20"/>
    <mergeCell ref="G21:I21"/>
    <mergeCell ref="G25:I25"/>
    <mergeCell ref="G26:I26"/>
    <mergeCell ref="G27:I27"/>
    <mergeCell ref="G28:I28"/>
    <mergeCell ref="G32:I32"/>
    <mergeCell ref="G33:I33"/>
    <mergeCell ref="G36:I36"/>
    <mergeCell ref="G37:I37"/>
    <mergeCell ref="G38:I38"/>
    <mergeCell ref="G39:I39"/>
    <mergeCell ref="G40:I40"/>
    <mergeCell ref="G41:I41"/>
    <mergeCell ref="G42:I42"/>
    <mergeCell ref="G43:I43"/>
    <mergeCell ref="G44:I44"/>
    <mergeCell ref="G45:I45"/>
    <mergeCell ref="G46:I46"/>
    <mergeCell ref="G47:I47"/>
    <mergeCell ref="G48:I48"/>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63:I63"/>
    <mergeCell ref="G64:I64"/>
    <mergeCell ref="G67:I67"/>
    <mergeCell ref="G68:I68"/>
    <mergeCell ref="B69:C69"/>
    <mergeCell ref="G69:I69"/>
    <mergeCell ref="B70:C70"/>
    <mergeCell ref="G70:I70"/>
    <mergeCell ref="B71:C71"/>
    <mergeCell ref="G71:I71"/>
    <mergeCell ref="B72:I72"/>
    <mergeCell ref="G73:I73"/>
    <mergeCell ref="G74:I74"/>
    <mergeCell ref="G75:I75"/>
    <mergeCell ref="G76:I76"/>
    <mergeCell ref="G77:I77"/>
    <mergeCell ref="G78:I78"/>
    <mergeCell ref="G79:I79"/>
    <mergeCell ref="G80:I80"/>
    <mergeCell ref="G81:I81"/>
    <mergeCell ref="B7:B12"/>
    <mergeCell ref="B16:B18"/>
    <mergeCell ref="B21:B31"/>
    <mergeCell ref="B32:B33"/>
    <mergeCell ref="B34:B38"/>
    <mergeCell ref="B39:B41"/>
    <mergeCell ref="B42:B44"/>
    <mergeCell ref="B45:B53"/>
    <mergeCell ref="B55:B56"/>
    <mergeCell ref="B57:B63"/>
    <mergeCell ref="B65:B66"/>
    <mergeCell ref="B73:B74"/>
    <mergeCell ref="B75:B81"/>
    <mergeCell ref="D2:D3"/>
    <mergeCell ref="D16:D17"/>
    <mergeCell ref="E16:E17"/>
    <mergeCell ref="F16:F17"/>
    <mergeCell ref="B2:C3"/>
    <mergeCell ref="G2:I3"/>
    <mergeCell ref="G16:I17"/>
    <mergeCell ref="G22:I24"/>
    <mergeCell ref="G29:I31"/>
    <mergeCell ref="G34:I35"/>
    <mergeCell ref="G65:I66"/>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V98"/>
  <sheetViews>
    <sheetView workbookViewId="0">
      <selection activeCell="D24" sqref="D24"/>
    </sheetView>
  </sheetViews>
  <sheetFormatPr defaultColWidth="9" defaultRowHeight="13.5"/>
  <cols>
    <col min="1" max="1" width="1.75" style="255" customWidth="1"/>
    <col min="2" max="2" width="16.375" style="255" customWidth="1"/>
    <col min="3" max="3" width="33.875" style="255" customWidth="1"/>
    <col min="4" max="6" width="8.75" style="255" customWidth="1"/>
    <col min="7" max="9" width="22.875" style="255" customWidth="1"/>
    <col min="10" max="10" width="2.5" style="255" customWidth="1"/>
    <col min="11" max="16368" width="9" style="255"/>
    <col min="16369" max="16376" width="9" style="258"/>
  </cols>
  <sheetData>
    <row r="1" s="255" customFormat="1" ht="52" customHeight="1" spans="2:9">
      <c r="B1" s="259" t="s">
        <v>202</v>
      </c>
      <c r="C1" s="259"/>
      <c r="D1" s="259"/>
      <c r="E1" s="259"/>
      <c r="F1" s="259"/>
      <c r="G1" s="259"/>
      <c r="H1" s="259"/>
      <c r="I1" s="259"/>
    </row>
    <row r="2" s="256" customFormat="1" ht="30" customHeight="1" spans="1:9">
      <c r="A2" s="260"/>
      <c r="B2" s="261" t="s">
        <v>26</v>
      </c>
      <c r="C2" s="262"/>
      <c r="D2" s="262" t="s">
        <v>27</v>
      </c>
      <c r="E2" s="262" t="s">
        <v>28</v>
      </c>
      <c r="F2" s="262"/>
      <c r="G2" s="262" t="s">
        <v>29</v>
      </c>
      <c r="H2" s="262"/>
      <c r="I2" s="298"/>
    </row>
    <row r="3" s="256" customFormat="1" ht="30" customHeight="1" spans="1:9">
      <c r="A3" s="260"/>
      <c r="B3" s="263"/>
      <c r="C3" s="264"/>
      <c r="D3" s="264"/>
      <c r="E3" s="264" t="s">
        <v>30</v>
      </c>
      <c r="F3" s="264" t="s">
        <v>31</v>
      </c>
      <c r="G3" s="264"/>
      <c r="H3" s="264"/>
      <c r="I3" s="299"/>
    </row>
    <row r="4" s="257" customFormat="1" ht="27" customHeight="1" spans="1:9">
      <c r="A4" s="265"/>
      <c r="B4" s="266" t="s">
        <v>32</v>
      </c>
      <c r="C4" s="267" t="s">
        <v>33</v>
      </c>
      <c r="D4" s="268" t="s">
        <v>34</v>
      </c>
      <c r="E4" s="268" t="s">
        <v>34</v>
      </c>
      <c r="F4" s="268" t="s">
        <v>34</v>
      </c>
      <c r="G4" s="269" t="s">
        <v>35</v>
      </c>
      <c r="H4" s="269"/>
      <c r="I4" s="300"/>
    </row>
    <row r="5" s="257" customFormat="1" ht="27" customHeight="1" spans="1:9">
      <c r="A5" s="265"/>
      <c r="B5" s="270" t="s">
        <v>36</v>
      </c>
      <c r="C5" s="271" t="s">
        <v>37</v>
      </c>
      <c r="D5" s="272" t="s">
        <v>34</v>
      </c>
      <c r="E5" s="272" t="s">
        <v>34</v>
      </c>
      <c r="F5" s="272" t="s">
        <v>34</v>
      </c>
      <c r="G5" s="273" t="s">
        <v>38</v>
      </c>
      <c r="H5" s="273"/>
      <c r="I5" s="301"/>
    </row>
    <row r="6" s="257" customFormat="1" ht="27" customHeight="1" spans="1:9">
      <c r="A6" s="265"/>
      <c r="B6" s="270" t="s">
        <v>39</v>
      </c>
      <c r="C6" s="271" t="s">
        <v>40</v>
      </c>
      <c r="D6" s="272" t="s">
        <v>34</v>
      </c>
      <c r="E6" s="272" t="s">
        <v>34</v>
      </c>
      <c r="F6" s="272" t="s">
        <v>34</v>
      </c>
      <c r="G6" s="273" t="s">
        <v>41</v>
      </c>
      <c r="H6" s="273"/>
      <c r="I6" s="301"/>
    </row>
    <row r="7" s="257" customFormat="1" ht="27" customHeight="1" spans="1:9">
      <c r="A7" s="265"/>
      <c r="B7" s="270" t="s">
        <v>42</v>
      </c>
      <c r="C7" s="271" t="s">
        <v>43</v>
      </c>
      <c r="D7" s="272" t="s">
        <v>34</v>
      </c>
      <c r="E7" s="272" t="s">
        <v>34</v>
      </c>
      <c r="F7" s="272" t="s">
        <v>34</v>
      </c>
      <c r="G7" s="273" t="s">
        <v>44</v>
      </c>
      <c r="H7" s="273"/>
      <c r="I7" s="301"/>
    </row>
    <row r="8" s="257" customFormat="1" ht="27" customHeight="1" spans="1:9">
      <c r="A8" s="265"/>
      <c r="B8" s="270"/>
      <c r="C8" s="271" t="s">
        <v>45</v>
      </c>
      <c r="D8" s="272" t="s">
        <v>34</v>
      </c>
      <c r="E8" s="272" t="s">
        <v>34</v>
      </c>
      <c r="F8" s="272" t="s">
        <v>34</v>
      </c>
      <c r="G8" s="273" t="s">
        <v>46</v>
      </c>
      <c r="H8" s="273"/>
      <c r="I8" s="301"/>
    </row>
    <row r="9" s="255" customFormat="1" ht="27" customHeight="1" spans="1:9">
      <c r="A9" s="274"/>
      <c r="B9" s="270"/>
      <c r="C9" s="271" t="s">
        <v>47</v>
      </c>
      <c r="D9" s="272" t="s">
        <v>34</v>
      </c>
      <c r="E9" s="272" t="s">
        <v>34</v>
      </c>
      <c r="F9" s="272" t="s">
        <v>34</v>
      </c>
      <c r="G9" s="273" t="s">
        <v>48</v>
      </c>
      <c r="H9" s="273"/>
      <c r="I9" s="301"/>
    </row>
    <row r="10" s="255" customFormat="1" ht="27" customHeight="1" spans="1:9">
      <c r="A10" s="274"/>
      <c r="B10" s="270"/>
      <c r="C10" s="271" t="s">
        <v>49</v>
      </c>
      <c r="D10" s="272" t="s">
        <v>34</v>
      </c>
      <c r="E10" s="272" t="s">
        <v>34</v>
      </c>
      <c r="F10" s="272" t="s">
        <v>34</v>
      </c>
      <c r="G10" s="273" t="s">
        <v>50</v>
      </c>
      <c r="H10" s="273"/>
      <c r="I10" s="301"/>
    </row>
    <row r="11" s="255" customFormat="1" ht="27" customHeight="1" spans="1:9">
      <c r="A11" s="274"/>
      <c r="B11" s="270"/>
      <c r="C11" s="275" t="s">
        <v>51</v>
      </c>
      <c r="D11" s="272" t="s">
        <v>34</v>
      </c>
      <c r="E11" s="272" t="s">
        <v>34</v>
      </c>
      <c r="F11" s="272" t="s">
        <v>34</v>
      </c>
      <c r="G11" s="273" t="s">
        <v>52</v>
      </c>
      <c r="H11" s="273"/>
      <c r="I11" s="301"/>
    </row>
    <row r="12" s="255" customFormat="1" ht="27" customHeight="1" spans="1:9">
      <c r="A12" s="274"/>
      <c r="B12" s="270"/>
      <c r="C12" s="276" t="s">
        <v>53</v>
      </c>
      <c r="D12" s="272" t="s">
        <v>34</v>
      </c>
      <c r="E12" s="272" t="s">
        <v>34</v>
      </c>
      <c r="F12" s="272" t="s">
        <v>34</v>
      </c>
      <c r="G12" s="273" t="s">
        <v>54</v>
      </c>
      <c r="H12" s="273"/>
      <c r="I12" s="301"/>
    </row>
    <row r="13" s="255" customFormat="1" ht="27" customHeight="1" spans="1:9">
      <c r="A13" s="274"/>
      <c r="B13" s="270" t="s">
        <v>55</v>
      </c>
      <c r="C13" s="271" t="s">
        <v>56</v>
      </c>
      <c r="D13" s="272" t="s">
        <v>34</v>
      </c>
      <c r="E13" s="272" t="s">
        <v>34</v>
      </c>
      <c r="F13" s="272" t="s">
        <v>34</v>
      </c>
      <c r="G13" s="273" t="s">
        <v>57</v>
      </c>
      <c r="H13" s="273"/>
      <c r="I13" s="301"/>
    </row>
    <row r="14" s="255" customFormat="1" ht="27" customHeight="1" spans="1:9">
      <c r="A14" s="274"/>
      <c r="B14" s="277" t="s">
        <v>58</v>
      </c>
      <c r="C14" s="271" t="s">
        <v>59</v>
      </c>
      <c r="D14" s="272" t="s">
        <v>34</v>
      </c>
      <c r="E14" s="272" t="s">
        <v>34</v>
      </c>
      <c r="F14" s="272" t="s">
        <v>34</v>
      </c>
      <c r="G14" s="273" t="s">
        <v>60</v>
      </c>
      <c r="H14" s="273"/>
      <c r="I14" s="301"/>
    </row>
    <row r="15" s="255" customFormat="1" ht="27" customHeight="1" spans="1:9">
      <c r="A15" s="274"/>
      <c r="B15" s="277" t="s">
        <v>61</v>
      </c>
      <c r="C15" s="275" t="s">
        <v>62</v>
      </c>
      <c r="D15" s="272" t="s">
        <v>34</v>
      </c>
      <c r="E15" s="272" t="s">
        <v>34</v>
      </c>
      <c r="F15" s="272" t="s">
        <v>34</v>
      </c>
      <c r="G15" s="273" t="s">
        <v>63</v>
      </c>
      <c r="H15" s="273"/>
      <c r="I15" s="301"/>
    </row>
    <row r="16" s="255" customFormat="1" ht="27" customHeight="1" spans="1:9">
      <c r="A16" s="274"/>
      <c r="B16" s="278" t="s">
        <v>64</v>
      </c>
      <c r="C16" s="271" t="s">
        <v>65</v>
      </c>
      <c r="D16" s="272"/>
      <c r="E16" s="272"/>
      <c r="F16" s="272" t="s">
        <v>34</v>
      </c>
      <c r="G16" s="273" t="s">
        <v>66</v>
      </c>
      <c r="H16" s="273"/>
      <c r="I16" s="301"/>
    </row>
    <row r="17" s="255" customFormat="1" ht="27" customHeight="1" spans="1:9">
      <c r="A17" s="274"/>
      <c r="B17" s="279"/>
      <c r="C17" s="271" t="s">
        <v>67</v>
      </c>
      <c r="D17" s="272"/>
      <c r="E17" s="272"/>
      <c r="F17" s="272"/>
      <c r="G17" s="273"/>
      <c r="H17" s="273"/>
      <c r="I17" s="301"/>
    </row>
    <row r="18" s="255" customFormat="1" ht="27" customHeight="1" spans="1:10">
      <c r="A18" s="274"/>
      <c r="B18" s="279"/>
      <c r="C18" s="280" t="s">
        <v>68</v>
      </c>
      <c r="D18" s="273"/>
      <c r="E18" s="271"/>
      <c r="F18" s="272" t="s">
        <v>34</v>
      </c>
      <c r="G18" s="273" t="s">
        <v>69</v>
      </c>
      <c r="H18" s="273"/>
      <c r="I18" s="301"/>
      <c r="J18" s="274"/>
    </row>
    <row r="19" s="255" customFormat="1" ht="27" customHeight="1" spans="1:10">
      <c r="A19" s="274"/>
      <c r="B19" s="281"/>
      <c r="C19" s="280" t="s">
        <v>203</v>
      </c>
      <c r="D19" s="273"/>
      <c r="E19" s="271"/>
      <c r="F19" s="272" t="s">
        <v>34</v>
      </c>
      <c r="G19" s="273" t="s">
        <v>204</v>
      </c>
      <c r="H19" s="273"/>
      <c r="I19" s="301"/>
      <c r="J19" s="274"/>
    </row>
    <row r="20" s="255" customFormat="1" ht="27" customHeight="1" spans="1:10">
      <c r="A20" s="274"/>
      <c r="B20" s="270" t="s">
        <v>70</v>
      </c>
      <c r="C20" s="271" t="s">
        <v>71</v>
      </c>
      <c r="D20" s="272" t="s">
        <v>34</v>
      </c>
      <c r="E20" s="272" t="s">
        <v>34</v>
      </c>
      <c r="F20" s="272" t="s">
        <v>34</v>
      </c>
      <c r="G20" s="273" t="s">
        <v>72</v>
      </c>
      <c r="H20" s="273"/>
      <c r="I20" s="301"/>
      <c r="J20" s="274"/>
    </row>
    <row r="21" s="255" customFormat="1" ht="42" customHeight="1" spans="1:10">
      <c r="A21" s="274"/>
      <c r="B21" s="270" t="s">
        <v>73</v>
      </c>
      <c r="C21" s="271" t="s">
        <v>74</v>
      </c>
      <c r="D21" s="272" t="s">
        <v>34</v>
      </c>
      <c r="E21" s="272" t="s">
        <v>34</v>
      </c>
      <c r="F21" s="272" t="s">
        <v>34</v>
      </c>
      <c r="G21" s="273" t="s">
        <v>75</v>
      </c>
      <c r="H21" s="273"/>
      <c r="I21" s="301"/>
      <c r="J21" s="274"/>
    </row>
    <row r="22" s="255" customFormat="1" ht="27" customHeight="1" spans="1:10">
      <c r="A22" s="274"/>
      <c r="B22" s="282" t="s">
        <v>76</v>
      </c>
      <c r="C22" s="271" t="s">
        <v>77</v>
      </c>
      <c r="D22" s="272" t="s">
        <v>34</v>
      </c>
      <c r="E22" s="272" t="s">
        <v>34</v>
      </c>
      <c r="F22" s="272" t="s">
        <v>34</v>
      </c>
      <c r="G22" s="273" t="s">
        <v>78</v>
      </c>
      <c r="H22" s="273"/>
      <c r="I22" s="301"/>
      <c r="J22" s="274"/>
    </row>
    <row r="23" s="255" customFormat="1" ht="27" customHeight="1" spans="1:10">
      <c r="A23" s="274"/>
      <c r="B23" s="283"/>
      <c r="C23" s="271" t="s">
        <v>79</v>
      </c>
      <c r="D23" s="272" t="s">
        <v>34</v>
      </c>
      <c r="E23" s="272" t="s">
        <v>34</v>
      </c>
      <c r="F23" s="272" t="s">
        <v>34</v>
      </c>
      <c r="G23" s="284" t="s">
        <v>80</v>
      </c>
      <c r="H23" s="285"/>
      <c r="I23" s="302"/>
      <c r="J23" s="274"/>
    </row>
    <row r="24" s="255" customFormat="1" ht="27" customHeight="1" spans="1:10">
      <c r="A24" s="274"/>
      <c r="B24" s="283"/>
      <c r="C24" s="271" t="s">
        <v>81</v>
      </c>
      <c r="D24" s="272" t="s">
        <v>34</v>
      </c>
      <c r="E24" s="272" t="s">
        <v>34</v>
      </c>
      <c r="F24" s="272" t="s">
        <v>34</v>
      </c>
      <c r="G24" s="286"/>
      <c r="H24" s="287"/>
      <c r="I24" s="303"/>
      <c r="J24" s="274"/>
    </row>
    <row r="25" s="255" customFormat="1" ht="27" customHeight="1" spans="1:10">
      <c r="A25" s="274"/>
      <c r="B25" s="283"/>
      <c r="C25" s="271" t="s">
        <v>82</v>
      </c>
      <c r="D25" s="272" t="s">
        <v>34</v>
      </c>
      <c r="E25" s="272" t="s">
        <v>34</v>
      </c>
      <c r="F25" s="272" t="s">
        <v>34</v>
      </c>
      <c r="G25" s="288"/>
      <c r="H25" s="289"/>
      <c r="I25" s="304"/>
      <c r="J25" s="274"/>
    </row>
    <row r="26" s="255" customFormat="1" ht="27" customHeight="1" spans="1:10">
      <c r="A26" s="274"/>
      <c r="B26" s="283"/>
      <c r="C26" s="271" t="s">
        <v>83</v>
      </c>
      <c r="D26" s="272" t="s">
        <v>34</v>
      </c>
      <c r="E26" s="272" t="s">
        <v>34</v>
      </c>
      <c r="F26" s="272" t="s">
        <v>34</v>
      </c>
      <c r="G26" s="273" t="s">
        <v>84</v>
      </c>
      <c r="H26" s="273"/>
      <c r="I26" s="301"/>
      <c r="J26" s="274"/>
    </row>
    <row r="27" s="255" customFormat="1" ht="27" customHeight="1" spans="1:10">
      <c r="A27" s="274"/>
      <c r="B27" s="283"/>
      <c r="C27" s="271" t="s">
        <v>85</v>
      </c>
      <c r="D27" s="272" t="s">
        <v>34</v>
      </c>
      <c r="E27" s="272" t="s">
        <v>34</v>
      </c>
      <c r="F27" s="272" t="s">
        <v>34</v>
      </c>
      <c r="G27" s="273" t="s">
        <v>86</v>
      </c>
      <c r="H27" s="273"/>
      <c r="I27" s="301"/>
      <c r="J27" s="274"/>
    </row>
    <row r="28" s="255" customFormat="1" ht="27" customHeight="1" spans="1:10">
      <c r="A28" s="274"/>
      <c r="B28" s="283"/>
      <c r="C28" s="271" t="s">
        <v>87</v>
      </c>
      <c r="D28" s="272" t="s">
        <v>34</v>
      </c>
      <c r="E28" s="272" t="s">
        <v>34</v>
      </c>
      <c r="F28" s="272" t="s">
        <v>34</v>
      </c>
      <c r="G28" s="273" t="s">
        <v>88</v>
      </c>
      <c r="H28" s="273"/>
      <c r="I28" s="301"/>
      <c r="J28" s="274"/>
    </row>
    <row r="29" s="255" customFormat="1" ht="42" customHeight="1" spans="1:10">
      <c r="A29" s="274"/>
      <c r="B29" s="283"/>
      <c r="C29" s="271" t="s">
        <v>89</v>
      </c>
      <c r="D29" s="272" t="s">
        <v>34</v>
      </c>
      <c r="E29" s="272" t="s">
        <v>34</v>
      </c>
      <c r="F29" s="272" t="s">
        <v>34</v>
      </c>
      <c r="G29" s="273" t="s">
        <v>90</v>
      </c>
      <c r="H29" s="273"/>
      <c r="I29" s="301"/>
      <c r="J29" s="274"/>
    </row>
    <row r="30" s="255" customFormat="1" ht="27" customHeight="1" spans="1:10">
      <c r="A30" s="274"/>
      <c r="B30" s="283"/>
      <c r="C30" s="271" t="s">
        <v>91</v>
      </c>
      <c r="D30" s="272" t="s">
        <v>34</v>
      </c>
      <c r="E30" s="272" t="s">
        <v>34</v>
      </c>
      <c r="F30" s="272" t="s">
        <v>34</v>
      </c>
      <c r="G30" s="284" t="s">
        <v>92</v>
      </c>
      <c r="H30" s="285"/>
      <c r="I30" s="302"/>
      <c r="J30" s="274"/>
    </row>
    <row r="31" s="255" customFormat="1" ht="27" customHeight="1" spans="1:10">
      <c r="A31" s="274"/>
      <c r="B31" s="283"/>
      <c r="C31" s="271" t="s">
        <v>93</v>
      </c>
      <c r="D31" s="272" t="s">
        <v>34</v>
      </c>
      <c r="E31" s="272" t="s">
        <v>34</v>
      </c>
      <c r="F31" s="272" t="s">
        <v>34</v>
      </c>
      <c r="G31" s="286"/>
      <c r="H31" s="287"/>
      <c r="I31" s="303"/>
      <c r="J31" s="274"/>
    </row>
    <row r="32" s="255" customFormat="1" ht="27" customHeight="1" spans="1:10">
      <c r="A32" s="274"/>
      <c r="B32" s="290"/>
      <c r="C32" s="271" t="s">
        <v>94</v>
      </c>
      <c r="D32" s="272" t="s">
        <v>34</v>
      </c>
      <c r="E32" s="272" t="s">
        <v>34</v>
      </c>
      <c r="F32" s="272" t="s">
        <v>34</v>
      </c>
      <c r="G32" s="288"/>
      <c r="H32" s="289"/>
      <c r="I32" s="304"/>
      <c r="J32" s="274"/>
    </row>
    <row r="33" s="255" customFormat="1" ht="27" customHeight="1" spans="1:10">
      <c r="A33" s="274"/>
      <c r="B33" s="335" t="s">
        <v>95</v>
      </c>
      <c r="C33" s="271" t="s">
        <v>96</v>
      </c>
      <c r="D33" s="272" t="s">
        <v>34</v>
      </c>
      <c r="E33" s="272" t="s">
        <v>34</v>
      </c>
      <c r="F33" s="272" t="s">
        <v>34</v>
      </c>
      <c r="G33" s="273" t="s">
        <v>97</v>
      </c>
      <c r="H33" s="273"/>
      <c r="I33" s="301"/>
      <c r="J33" s="274"/>
    </row>
    <row r="34" s="255" customFormat="1" ht="27" customHeight="1" spans="1:10">
      <c r="A34" s="274"/>
      <c r="B34" s="335"/>
      <c r="C34" s="271" t="s">
        <v>98</v>
      </c>
      <c r="D34" s="272" t="s">
        <v>34</v>
      </c>
      <c r="E34" s="272" t="s">
        <v>34</v>
      </c>
      <c r="F34" s="272" t="s">
        <v>34</v>
      </c>
      <c r="G34" s="273" t="s">
        <v>99</v>
      </c>
      <c r="H34" s="273"/>
      <c r="I34" s="301"/>
      <c r="J34" s="274"/>
    </row>
    <row r="35" s="255" customFormat="1" ht="27" customHeight="1" spans="2:9">
      <c r="B35" s="278" t="s">
        <v>205</v>
      </c>
      <c r="C35" s="275" t="s">
        <v>101</v>
      </c>
      <c r="D35" s="272" t="s">
        <v>34</v>
      </c>
      <c r="E35" s="272" t="s">
        <v>34</v>
      </c>
      <c r="F35" s="272" t="s">
        <v>34</v>
      </c>
      <c r="G35" s="284" t="s">
        <v>102</v>
      </c>
      <c r="H35" s="285"/>
      <c r="I35" s="302"/>
    </row>
    <row r="36" s="255" customFormat="1" ht="27" customHeight="1" spans="2:9">
      <c r="B36" s="279"/>
      <c r="C36" s="275" t="s">
        <v>103</v>
      </c>
      <c r="D36" s="272" t="s">
        <v>34</v>
      </c>
      <c r="E36" s="272" t="s">
        <v>34</v>
      </c>
      <c r="F36" s="272" t="s">
        <v>34</v>
      </c>
      <c r="G36" s="288"/>
      <c r="H36" s="289"/>
      <c r="I36" s="304"/>
    </row>
    <row r="37" s="255" customFormat="1" ht="27" customHeight="1" spans="2:9">
      <c r="B37" s="279"/>
      <c r="C37" s="275" t="s">
        <v>104</v>
      </c>
      <c r="D37" s="272" t="s">
        <v>34</v>
      </c>
      <c r="E37" s="272" t="s">
        <v>34</v>
      </c>
      <c r="F37" s="272" t="s">
        <v>34</v>
      </c>
      <c r="G37" s="273" t="s">
        <v>105</v>
      </c>
      <c r="H37" s="273"/>
      <c r="I37" s="301"/>
    </row>
    <row r="38" s="255" customFormat="1" ht="27" customHeight="1" spans="2:9">
      <c r="B38" s="279"/>
      <c r="C38" s="275" t="s">
        <v>106</v>
      </c>
      <c r="D38" s="272" t="s">
        <v>34</v>
      </c>
      <c r="E38" s="272" t="s">
        <v>34</v>
      </c>
      <c r="F38" s="272" t="s">
        <v>34</v>
      </c>
      <c r="G38" s="273" t="s">
        <v>107</v>
      </c>
      <c r="H38" s="273"/>
      <c r="I38" s="301"/>
    </row>
    <row r="39" s="255" customFormat="1" ht="27" customHeight="1" spans="2:9">
      <c r="B39" s="279"/>
      <c r="C39" s="275" t="s">
        <v>108</v>
      </c>
      <c r="D39" s="272" t="s">
        <v>34</v>
      </c>
      <c r="E39" s="272" t="s">
        <v>34</v>
      </c>
      <c r="F39" s="272" t="s">
        <v>34</v>
      </c>
      <c r="G39" s="273" t="s">
        <v>109</v>
      </c>
      <c r="H39" s="273"/>
      <c r="I39" s="301"/>
    </row>
    <row r="40" s="255" customFormat="1" ht="27" customHeight="1" spans="2:9">
      <c r="B40" s="279"/>
      <c r="C40" s="275" t="s">
        <v>206</v>
      </c>
      <c r="D40" s="272" t="s">
        <v>34</v>
      </c>
      <c r="E40" s="272" t="s">
        <v>34</v>
      </c>
      <c r="F40" s="272" t="s">
        <v>34</v>
      </c>
      <c r="G40" s="284" t="s">
        <v>207</v>
      </c>
      <c r="H40" s="285"/>
      <c r="I40" s="302"/>
    </row>
    <row r="41" s="255" customFormat="1" ht="27" customHeight="1" spans="2:9">
      <c r="B41" s="279"/>
      <c r="C41" s="275" t="s">
        <v>208</v>
      </c>
      <c r="D41" s="272" t="s">
        <v>34</v>
      </c>
      <c r="E41" s="272" t="s">
        <v>34</v>
      </c>
      <c r="F41" s="272" t="s">
        <v>34</v>
      </c>
      <c r="G41" s="286"/>
      <c r="H41" s="287"/>
      <c r="I41" s="303"/>
    </row>
    <row r="42" s="255" customFormat="1" ht="27" customHeight="1" spans="2:9">
      <c r="B42" s="279"/>
      <c r="C42" s="275" t="s">
        <v>209</v>
      </c>
      <c r="D42" s="272" t="s">
        <v>34</v>
      </c>
      <c r="E42" s="272" t="s">
        <v>34</v>
      </c>
      <c r="F42" s="272" t="s">
        <v>34</v>
      </c>
      <c r="G42" s="288"/>
      <c r="H42" s="289"/>
      <c r="I42" s="304"/>
    </row>
    <row r="43" s="255" customFormat="1" ht="27" customHeight="1" spans="2:9">
      <c r="B43" s="279"/>
      <c r="C43" s="275" t="s">
        <v>210</v>
      </c>
      <c r="D43" s="272" t="s">
        <v>34</v>
      </c>
      <c r="E43" s="272" t="s">
        <v>34</v>
      </c>
      <c r="F43" s="272" t="s">
        <v>34</v>
      </c>
      <c r="G43" s="273" t="s">
        <v>211</v>
      </c>
      <c r="H43" s="273"/>
      <c r="I43" s="301"/>
    </row>
    <row r="44" s="255" customFormat="1" ht="27" customHeight="1" spans="2:16376">
      <c r="B44" s="278" t="s">
        <v>110</v>
      </c>
      <c r="C44" s="293" t="s">
        <v>111</v>
      </c>
      <c r="D44" s="272" t="s">
        <v>34</v>
      </c>
      <c r="E44" s="272" t="s">
        <v>34</v>
      </c>
      <c r="F44" s="272" t="s">
        <v>34</v>
      </c>
      <c r="G44" s="273" t="s">
        <v>112</v>
      </c>
      <c r="H44" s="273"/>
      <c r="I44" s="301"/>
      <c r="XEO44" s="258"/>
      <c r="XEP44" s="258"/>
      <c r="XEQ44" s="258"/>
      <c r="XER44" s="258"/>
      <c r="XES44" s="258"/>
      <c r="XET44" s="258"/>
      <c r="XEU44" s="258"/>
      <c r="XEV44" s="258"/>
    </row>
    <row r="45" s="255" customFormat="1" ht="27" customHeight="1" spans="2:16376">
      <c r="B45" s="279"/>
      <c r="C45" s="293" t="s">
        <v>113</v>
      </c>
      <c r="D45" s="272" t="s">
        <v>34</v>
      </c>
      <c r="E45" s="272" t="s">
        <v>34</v>
      </c>
      <c r="F45" s="272" t="s">
        <v>34</v>
      </c>
      <c r="G45" s="273" t="s">
        <v>114</v>
      </c>
      <c r="H45" s="273"/>
      <c r="I45" s="301"/>
      <c r="XEO45" s="258"/>
      <c r="XEP45" s="258"/>
      <c r="XEQ45" s="258"/>
      <c r="XER45" s="258"/>
      <c r="XES45" s="258"/>
      <c r="XET45" s="258"/>
      <c r="XEU45" s="258"/>
      <c r="XEV45" s="258"/>
    </row>
    <row r="46" s="255" customFormat="1" ht="27" customHeight="1" spans="2:16376">
      <c r="B46" s="281"/>
      <c r="C46" s="293" t="s">
        <v>115</v>
      </c>
      <c r="D46" s="272" t="s">
        <v>34</v>
      </c>
      <c r="E46" s="272" t="s">
        <v>34</v>
      </c>
      <c r="F46" s="272" t="s">
        <v>34</v>
      </c>
      <c r="G46" s="273" t="s">
        <v>116</v>
      </c>
      <c r="H46" s="273"/>
      <c r="I46" s="301"/>
      <c r="XEO46" s="258"/>
      <c r="XEP46" s="258"/>
      <c r="XEQ46" s="258"/>
      <c r="XER46" s="258"/>
      <c r="XES46" s="258"/>
      <c r="XET46" s="258"/>
      <c r="XEU46" s="258"/>
      <c r="XEV46" s="258"/>
    </row>
    <row r="47" s="255" customFormat="1" ht="27" customHeight="1" spans="2:16376">
      <c r="B47" s="279" t="s">
        <v>117</v>
      </c>
      <c r="C47" s="293" t="s">
        <v>212</v>
      </c>
      <c r="D47" s="272" t="s">
        <v>34</v>
      </c>
      <c r="E47" s="272" t="s">
        <v>34</v>
      </c>
      <c r="F47" s="272" t="s">
        <v>34</v>
      </c>
      <c r="G47" s="273" t="s">
        <v>213</v>
      </c>
      <c r="H47" s="273"/>
      <c r="I47" s="301"/>
      <c r="XEO47" s="258"/>
      <c r="XEP47" s="258"/>
      <c r="XEQ47" s="258"/>
      <c r="XER47" s="258"/>
      <c r="XES47" s="258"/>
      <c r="XET47" s="258"/>
      <c r="XEU47" s="258"/>
      <c r="XEV47" s="258"/>
    </row>
    <row r="48" s="255" customFormat="1" ht="27" customHeight="1" spans="2:16376">
      <c r="B48" s="279"/>
      <c r="C48" s="294" t="s">
        <v>118</v>
      </c>
      <c r="D48" s="272" t="s">
        <v>34</v>
      </c>
      <c r="E48" s="272" t="s">
        <v>34</v>
      </c>
      <c r="F48" s="272" t="s">
        <v>34</v>
      </c>
      <c r="G48" s="295" t="s">
        <v>119</v>
      </c>
      <c r="H48" s="295"/>
      <c r="I48" s="305"/>
      <c r="XEO48" s="258"/>
      <c r="XEP48" s="258"/>
      <c r="XEQ48" s="258"/>
      <c r="XER48" s="258"/>
      <c r="XES48" s="258"/>
      <c r="XET48" s="258"/>
      <c r="XEU48" s="258"/>
      <c r="XEV48" s="258"/>
    </row>
    <row r="49" s="255" customFormat="1" ht="27" customHeight="1" spans="2:16376">
      <c r="B49" s="279"/>
      <c r="C49" s="294" t="s">
        <v>214</v>
      </c>
      <c r="D49" s="272" t="s">
        <v>34</v>
      </c>
      <c r="E49" s="272" t="s">
        <v>34</v>
      </c>
      <c r="F49" s="272" t="s">
        <v>34</v>
      </c>
      <c r="G49" s="273" t="s">
        <v>215</v>
      </c>
      <c r="H49" s="273"/>
      <c r="I49" s="301"/>
      <c r="XEO49" s="258"/>
      <c r="XEP49" s="258"/>
      <c r="XEQ49" s="258"/>
      <c r="XER49" s="258"/>
      <c r="XES49" s="258"/>
      <c r="XET49" s="258"/>
      <c r="XEU49" s="258"/>
      <c r="XEV49" s="258"/>
    </row>
    <row r="50" s="255" customFormat="1" ht="27" customHeight="1" spans="2:16376">
      <c r="B50" s="281"/>
      <c r="C50" s="294" t="s">
        <v>120</v>
      </c>
      <c r="D50" s="272" t="s">
        <v>34</v>
      </c>
      <c r="E50" s="272" t="s">
        <v>34</v>
      </c>
      <c r="F50" s="272" t="s">
        <v>34</v>
      </c>
      <c r="G50" s="273" t="s">
        <v>121</v>
      </c>
      <c r="H50" s="273"/>
      <c r="I50" s="301"/>
      <c r="XEO50" s="258"/>
      <c r="XEP50" s="258"/>
      <c r="XEQ50" s="258"/>
      <c r="XER50" s="258"/>
      <c r="XES50" s="258"/>
      <c r="XET50" s="258"/>
      <c r="XEU50" s="258"/>
      <c r="XEV50" s="258"/>
    </row>
    <row r="51" s="255" customFormat="1" ht="27" customHeight="1" spans="2:16376">
      <c r="B51" s="296" t="s">
        <v>216</v>
      </c>
      <c r="C51" s="275" t="s">
        <v>125</v>
      </c>
      <c r="D51" s="272" t="s">
        <v>34</v>
      </c>
      <c r="E51" s="272" t="s">
        <v>34</v>
      </c>
      <c r="F51" s="272" t="s">
        <v>34</v>
      </c>
      <c r="G51" s="273" t="s">
        <v>126</v>
      </c>
      <c r="H51" s="273"/>
      <c r="I51" s="301"/>
      <c r="XEO51" s="258"/>
      <c r="XEP51" s="258"/>
      <c r="XEQ51" s="258"/>
      <c r="XER51" s="258"/>
      <c r="XES51" s="258"/>
      <c r="XET51" s="258"/>
      <c r="XEU51" s="258"/>
      <c r="XEV51" s="258"/>
    </row>
    <row r="52" s="255" customFormat="1" ht="27" customHeight="1" spans="2:16376">
      <c r="B52" s="297"/>
      <c r="C52" s="275" t="s">
        <v>127</v>
      </c>
      <c r="D52" s="272" t="s">
        <v>34</v>
      </c>
      <c r="E52" s="272" t="s">
        <v>34</v>
      </c>
      <c r="F52" s="272" t="s">
        <v>34</v>
      </c>
      <c r="G52" s="273" t="s">
        <v>128</v>
      </c>
      <c r="H52" s="273"/>
      <c r="I52" s="301"/>
      <c r="XEO52" s="258"/>
      <c r="XEP52" s="258"/>
      <c r="XEQ52" s="258"/>
      <c r="XER52" s="258"/>
      <c r="XES52" s="258"/>
      <c r="XET52" s="258"/>
      <c r="XEU52" s="258"/>
      <c r="XEV52" s="258"/>
    </row>
    <row r="53" s="255" customFormat="1" ht="27" customHeight="1" spans="2:16376">
      <c r="B53" s="297"/>
      <c r="C53" s="275" t="s">
        <v>217</v>
      </c>
      <c r="D53" s="272" t="s">
        <v>34</v>
      </c>
      <c r="E53" s="272" t="s">
        <v>34</v>
      </c>
      <c r="F53" s="272" t="s">
        <v>34</v>
      </c>
      <c r="G53" s="273" t="s">
        <v>218</v>
      </c>
      <c r="H53" s="273"/>
      <c r="I53" s="301"/>
      <c r="XEO53" s="258"/>
      <c r="XEP53" s="258"/>
      <c r="XEQ53" s="258"/>
      <c r="XER53" s="258"/>
      <c r="XES53" s="258"/>
      <c r="XET53" s="258"/>
      <c r="XEU53" s="258"/>
      <c r="XEV53" s="258"/>
    </row>
    <row r="54" s="255" customFormat="1" ht="27" customHeight="1" spans="2:16376">
      <c r="B54" s="297"/>
      <c r="C54" s="275" t="s">
        <v>129</v>
      </c>
      <c r="D54" s="272" t="s">
        <v>34</v>
      </c>
      <c r="E54" s="272" t="s">
        <v>34</v>
      </c>
      <c r="F54" s="272" t="s">
        <v>34</v>
      </c>
      <c r="G54" s="273" t="s">
        <v>130</v>
      </c>
      <c r="H54" s="273"/>
      <c r="I54" s="301"/>
      <c r="XEO54" s="258"/>
      <c r="XEP54" s="258"/>
      <c r="XEQ54" s="258"/>
      <c r="XER54" s="258"/>
      <c r="XES54" s="258"/>
      <c r="XET54" s="258"/>
      <c r="XEU54" s="258"/>
      <c r="XEV54" s="258"/>
    </row>
    <row r="55" s="255" customFormat="1" ht="27" customHeight="1" spans="2:16376">
      <c r="B55" s="297"/>
      <c r="C55" s="275" t="s">
        <v>131</v>
      </c>
      <c r="D55" s="272" t="s">
        <v>34</v>
      </c>
      <c r="E55" s="272" t="s">
        <v>34</v>
      </c>
      <c r="F55" s="272" t="s">
        <v>34</v>
      </c>
      <c r="G55" s="273" t="s">
        <v>132</v>
      </c>
      <c r="H55" s="273"/>
      <c r="I55" s="301"/>
      <c r="XEO55" s="258"/>
      <c r="XEP55" s="258"/>
      <c r="XEQ55" s="258"/>
      <c r="XER55" s="258"/>
      <c r="XES55" s="258"/>
      <c r="XET55" s="258"/>
      <c r="XEU55" s="258"/>
      <c r="XEV55" s="258"/>
    </row>
    <row r="56" s="255" customFormat="1" ht="27" customHeight="1" spans="2:16376">
      <c r="B56" s="297"/>
      <c r="C56" s="275" t="s">
        <v>219</v>
      </c>
      <c r="D56" s="272" t="s">
        <v>34</v>
      </c>
      <c r="E56" s="272" t="s">
        <v>34</v>
      </c>
      <c r="F56" s="272" t="s">
        <v>34</v>
      </c>
      <c r="G56" s="273" t="s">
        <v>220</v>
      </c>
      <c r="H56" s="273"/>
      <c r="I56" s="301"/>
      <c r="XEO56" s="258"/>
      <c r="XEP56" s="258"/>
      <c r="XEQ56" s="258"/>
      <c r="XER56" s="258"/>
      <c r="XES56" s="258"/>
      <c r="XET56" s="258"/>
      <c r="XEU56" s="258"/>
      <c r="XEV56" s="258"/>
    </row>
    <row r="57" s="255" customFormat="1" ht="27" customHeight="1" spans="2:16376">
      <c r="B57" s="297"/>
      <c r="C57" s="275" t="s">
        <v>221</v>
      </c>
      <c r="D57" s="272" t="s">
        <v>34</v>
      </c>
      <c r="E57" s="272" t="s">
        <v>34</v>
      </c>
      <c r="F57" s="272" t="s">
        <v>34</v>
      </c>
      <c r="G57" s="273" t="s">
        <v>222</v>
      </c>
      <c r="H57" s="273"/>
      <c r="I57" s="301"/>
      <c r="XEO57" s="258"/>
      <c r="XEP57" s="258"/>
      <c r="XEQ57" s="258"/>
      <c r="XER57" s="258"/>
      <c r="XES57" s="258"/>
      <c r="XET57" s="258"/>
      <c r="XEU57" s="258"/>
      <c r="XEV57" s="258"/>
    </row>
    <row r="58" s="255" customFormat="1" ht="27" customHeight="1" spans="2:16376">
      <c r="B58" s="297"/>
      <c r="C58" s="275" t="s">
        <v>223</v>
      </c>
      <c r="D58" s="272" t="s">
        <v>34</v>
      </c>
      <c r="E58" s="272" t="s">
        <v>34</v>
      </c>
      <c r="F58" s="272" t="s">
        <v>34</v>
      </c>
      <c r="G58" s="273" t="s">
        <v>224</v>
      </c>
      <c r="H58" s="273"/>
      <c r="I58" s="301"/>
      <c r="XEO58" s="258"/>
      <c r="XEP58" s="258"/>
      <c r="XEQ58" s="258"/>
      <c r="XER58" s="258"/>
      <c r="XES58" s="258"/>
      <c r="XET58" s="258"/>
      <c r="XEU58" s="258"/>
      <c r="XEV58" s="258"/>
    </row>
    <row r="59" s="255" customFormat="1" ht="27" customHeight="1" spans="2:16376">
      <c r="B59" s="297"/>
      <c r="C59" s="275" t="s">
        <v>225</v>
      </c>
      <c r="D59" s="272" t="s">
        <v>34</v>
      </c>
      <c r="E59" s="272" t="s">
        <v>34</v>
      </c>
      <c r="F59" s="272" t="s">
        <v>34</v>
      </c>
      <c r="G59" s="273" t="s">
        <v>226</v>
      </c>
      <c r="H59" s="273"/>
      <c r="I59" s="301"/>
      <c r="XEO59" s="258"/>
      <c r="XEP59" s="258"/>
      <c r="XEQ59" s="258"/>
      <c r="XER59" s="258"/>
      <c r="XES59" s="258"/>
      <c r="XET59" s="258"/>
      <c r="XEU59" s="258"/>
      <c r="XEV59" s="258"/>
    </row>
    <row r="60" s="255" customFormat="1" ht="27" customHeight="1" spans="2:16376">
      <c r="B60" s="297"/>
      <c r="C60" s="275" t="s">
        <v>227</v>
      </c>
      <c r="D60" s="272" t="s">
        <v>34</v>
      </c>
      <c r="E60" s="272"/>
      <c r="F60" s="272"/>
      <c r="G60" s="273" t="s">
        <v>228</v>
      </c>
      <c r="H60" s="273"/>
      <c r="I60" s="301"/>
      <c r="XEO60" s="258"/>
      <c r="XEP60" s="258"/>
      <c r="XEQ60" s="258"/>
      <c r="XER60" s="258"/>
      <c r="XES60" s="258"/>
      <c r="XET60" s="258"/>
      <c r="XEU60" s="258"/>
      <c r="XEV60" s="258"/>
    </row>
    <row r="61" s="255" customFormat="1" ht="27" customHeight="1" spans="2:16376">
      <c r="B61" s="297"/>
      <c r="C61" s="275" t="s">
        <v>133</v>
      </c>
      <c r="D61" s="272" t="s">
        <v>34</v>
      </c>
      <c r="E61" s="272"/>
      <c r="F61" s="272"/>
      <c r="G61" s="273" t="s">
        <v>134</v>
      </c>
      <c r="H61" s="273"/>
      <c r="I61" s="301"/>
      <c r="XEO61" s="258"/>
      <c r="XEP61" s="258"/>
      <c r="XEQ61" s="258"/>
      <c r="XER61" s="258"/>
      <c r="XES61" s="258"/>
      <c r="XET61" s="258"/>
      <c r="XEU61" s="258"/>
      <c r="XEV61" s="258"/>
    </row>
    <row r="62" s="255" customFormat="1" ht="27" customHeight="1" spans="2:16376">
      <c r="B62" s="297"/>
      <c r="C62" s="275" t="s">
        <v>135</v>
      </c>
      <c r="D62" s="272" t="s">
        <v>34</v>
      </c>
      <c r="E62" s="272"/>
      <c r="F62" s="272"/>
      <c r="G62" s="273" t="s">
        <v>136</v>
      </c>
      <c r="H62" s="273"/>
      <c r="I62" s="301"/>
      <c r="XEO62" s="258"/>
      <c r="XEP62" s="258"/>
      <c r="XEQ62" s="258"/>
      <c r="XER62" s="258"/>
      <c r="XES62" s="258"/>
      <c r="XET62" s="258"/>
      <c r="XEU62" s="258"/>
      <c r="XEV62" s="258"/>
    </row>
    <row r="63" s="255" customFormat="1" ht="27" customHeight="1" spans="2:16376">
      <c r="B63" s="279"/>
      <c r="C63" s="294" t="s">
        <v>137</v>
      </c>
      <c r="D63" s="272" t="s">
        <v>34</v>
      </c>
      <c r="E63" s="272"/>
      <c r="F63" s="272"/>
      <c r="G63" s="273" t="s">
        <v>138</v>
      </c>
      <c r="H63" s="273"/>
      <c r="I63" s="301"/>
      <c r="XEO63" s="258"/>
      <c r="XEP63" s="258"/>
      <c r="XEQ63" s="258"/>
      <c r="XER63" s="258"/>
      <c r="XES63" s="258"/>
      <c r="XET63" s="258"/>
      <c r="XEU63" s="258"/>
      <c r="XEV63" s="258"/>
    </row>
    <row r="64" s="255" customFormat="1" ht="27" customHeight="1" spans="2:16376">
      <c r="B64" s="297"/>
      <c r="C64" s="275" t="s">
        <v>139</v>
      </c>
      <c r="D64" s="272"/>
      <c r="E64" s="272" t="s">
        <v>34</v>
      </c>
      <c r="F64" s="272" t="s">
        <v>34</v>
      </c>
      <c r="G64" s="273" t="s">
        <v>140</v>
      </c>
      <c r="H64" s="273"/>
      <c r="I64" s="301"/>
      <c r="XEO64" s="258"/>
      <c r="XEP64" s="258"/>
      <c r="XEQ64" s="258"/>
      <c r="XER64" s="258"/>
      <c r="XES64" s="258"/>
      <c r="XET64" s="258"/>
      <c r="XEU64" s="258"/>
      <c r="XEV64" s="258"/>
    </row>
    <row r="65" s="255" customFormat="1" ht="27" customHeight="1" spans="2:16376">
      <c r="B65" s="297"/>
      <c r="C65" s="275" t="s">
        <v>141</v>
      </c>
      <c r="D65" s="272"/>
      <c r="E65" s="272" t="s">
        <v>34</v>
      </c>
      <c r="F65" s="272" t="s">
        <v>34</v>
      </c>
      <c r="G65" s="273" t="s">
        <v>142</v>
      </c>
      <c r="H65" s="273"/>
      <c r="I65" s="301"/>
      <c r="XEO65" s="258"/>
      <c r="XEP65" s="258"/>
      <c r="XEQ65" s="258"/>
      <c r="XER65" s="258"/>
      <c r="XES65" s="258"/>
      <c r="XET65" s="258"/>
      <c r="XEU65" s="258"/>
      <c r="XEV65" s="258"/>
    </row>
    <row r="66" s="255" customFormat="1" ht="27" customHeight="1" spans="2:16376">
      <c r="B66" s="306"/>
      <c r="C66" s="275" t="s">
        <v>229</v>
      </c>
      <c r="D66" s="272"/>
      <c r="E66" s="272" t="s">
        <v>34</v>
      </c>
      <c r="F66" s="272" t="s">
        <v>34</v>
      </c>
      <c r="G66" s="273" t="s">
        <v>230</v>
      </c>
      <c r="H66" s="273"/>
      <c r="I66" s="301"/>
      <c r="XEO66" s="258"/>
      <c r="XEP66" s="258"/>
      <c r="XEQ66" s="258"/>
      <c r="XER66" s="258"/>
      <c r="XES66" s="258"/>
      <c r="XET66" s="258"/>
      <c r="XEU66" s="258"/>
      <c r="XEV66" s="258"/>
    </row>
    <row r="67" s="255" customFormat="1" ht="27" customHeight="1" spans="2:16376">
      <c r="B67" s="307" t="s">
        <v>143</v>
      </c>
      <c r="C67" s="275" t="s">
        <v>144</v>
      </c>
      <c r="D67" s="272" t="s">
        <v>34</v>
      </c>
      <c r="E67" s="272" t="s">
        <v>34</v>
      </c>
      <c r="F67" s="272" t="s">
        <v>34</v>
      </c>
      <c r="G67" s="273" t="s">
        <v>145</v>
      </c>
      <c r="H67" s="273"/>
      <c r="I67" s="301"/>
      <c r="XEO67" s="258"/>
      <c r="XEP67" s="258"/>
      <c r="XEQ67" s="258"/>
      <c r="XER67" s="258"/>
      <c r="XES67" s="258"/>
      <c r="XET67" s="258"/>
      <c r="XEU67" s="258"/>
      <c r="XEV67" s="258"/>
    </row>
    <row r="68" s="255" customFormat="1" ht="27" customHeight="1" spans="2:16376">
      <c r="B68" s="308" t="s">
        <v>146</v>
      </c>
      <c r="C68" s="293" t="s">
        <v>231</v>
      </c>
      <c r="D68" s="309" t="s">
        <v>34</v>
      </c>
      <c r="E68" s="309" t="s">
        <v>34</v>
      </c>
      <c r="F68" s="309" t="s">
        <v>34</v>
      </c>
      <c r="G68" s="273" t="s">
        <v>232</v>
      </c>
      <c r="H68" s="273"/>
      <c r="I68" s="301"/>
      <c r="XEO68" s="258"/>
      <c r="XEP68" s="258"/>
      <c r="XEQ68" s="258"/>
      <c r="XER68" s="258"/>
      <c r="XES68" s="258"/>
      <c r="XET68" s="258"/>
      <c r="XEU68" s="258"/>
      <c r="XEV68" s="258"/>
    </row>
    <row r="69" s="255" customFormat="1" ht="27" customHeight="1" spans="2:16376">
      <c r="B69" s="310"/>
      <c r="C69" s="293" t="s">
        <v>233</v>
      </c>
      <c r="D69" s="309" t="s">
        <v>34</v>
      </c>
      <c r="E69" s="309" t="s">
        <v>34</v>
      </c>
      <c r="F69" s="309" t="s">
        <v>34</v>
      </c>
      <c r="G69" s="273" t="s">
        <v>234</v>
      </c>
      <c r="H69" s="273"/>
      <c r="I69" s="301"/>
      <c r="XEO69" s="258"/>
      <c r="XEP69" s="258"/>
      <c r="XEQ69" s="258"/>
      <c r="XER69" s="258"/>
      <c r="XES69" s="258"/>
      <c r="XET69" s="258"/>
      <c r="XEU69" s="258"/>
      <c r="XEV69" s="258"/>
    </row>
    <row r="70" s="255" customFormat="1" ht="27" customHeight="1" spans="2:16376">
      <c r="B70" s="310"/>
      <c r="C70" s="293" t="s">
        <v>235</v>
      </c>
      <c r="D70" s="309" t="s">
        <v>34</v>
      </c>
      <c r="E70" s="309" t="s">
        <v>34</v>
      </c>
      <c r="F70" s="309" t="s">
        <v>34</v>
      </c>
      <c r="G70" s="273" t="s">
        <v>148</v>
      </c>
      <c r="H70" s="273"/>
      <c r="I70" s="301"/>
      <c r="XEO70" s="258"/>
      <c r="XEP70" s="258"/>
      <c r="XEQ70" s="258"/>
      <c r="XER70" s="258"/>
      <c r="XES70" s="258"/>
      <c r="XET70" s="258"/>
      <c r="XEU70" s="258"/>
      <c r="XEV70" s="258"/>
    </row>
    <row r="71" s="255" customFormat="1" ht="27" customHeight="1" spans="2:16376">
      <c r="B71" s="311"/>
      <c r="C71" s="293" t="s">
        <v>149</v>
      </c>
      <c r="D71" s="272" t="s">
        <v>34</v>
      </c>
      <c r="E71" s="272" t="s">
        <v>34</v>
      </c>
      <c r="F71" s="272" t="s">
        <v>34</v>
      </c>
      <c r="G71" s="273" t="s">
        <v>150</v>
      </c>
      <c r="H71" s="273"/>
      <c r="I71" s="301"/>
      <c r="XEO71" s="258"/>
      <c r="XEP71" s="258"/>
      <c r="XEQ71" s="258"/>
      <c r="XER71" s="258"/>
      <c r="XES71" s="258"/>
      <c r="XET71" s="258"/>
      <c r="XEU71" s="258"/>
      <c r="XEV71" s="258"/>
    </row>
    <row r="72" s="255" customFormat="1" ht="27" customHeight="1" spans="2:16376">
      <c r="B72" s="282" t="s">
        <v>151</v>
      </c>
      <c r="C72" s="271" t="s">
        <v>152</v>
      </c>
      <c r="D72" s="272" t="s">
        <v>34</v>
      </c>
      <c r="E72" s="272" t="s">
        <v>34</v>
      </c>
      <c r="F72" s="272" t="s">
        <v>34</v>
      </c>
      <c r="G72" s="312" t="s">
        <v>153</v>
      </c>
      <c r="H72" s="312"/>
      <c r="I72" s="329"/>
      <c r="XEO72" s="258"/>
      <c r="XEP72" s="258"/>
      <c r="XEQ72" s="258"/>
      <c r="XER72" s="258"/>
      <c r="XES72" s="258"/>
      <c r="XET72" s="258"/>
      <c r="XEU72" s="258"/>
      <c r="XEV72" s="258"/>
    </row>
    <row r="73" s="255" customFormat="1" ht="27" customHeight="1" spans="2:16376">
      <c r="B73" s="283"/>
      <c r="C73" s="276" t="s">
        <v>154</v>
      </c>
      <c r="D73" s="272" t="s">
        <v>34</v>
      </c>
      <c r="E73" s="272" t="s">
        <v>34</v>
      </c>
      <c r="F73" s="272" t="s">
        <v>34</v>
      </c>
      <c r="G73" s="312" t="s">
        <v>155</v>
      </c>
      <c r="H73" s="312"/>
      <c r="I73" s="329"/>
      <c r="XEO73" s="258"/>
      <c r="XEP73" s="258"/>
      <c r="XEQ73" s="258"/>
      <c r="XER73" s="258"/>
      <c r="XES73" s="258"/>
      <c r="XET73" s="258"/>
      <c r="XEU73" s="258"/>
      <c r="XEV73" s="258"/>
    </row>
    <row r="74" s="255" customFormat="1" ht="27" customHeight="1" spans="2:16376">
      <c r="B74" s="283"/>
      <c r="C74" s="276" t="s">
        <v>156</v>
      </c>
      <c r="D74" s="272" t="s">
        <v>34</v>
      </c>
      <c r="E74" s="272"/>
      <c r="F74" s="272"/>
      <c r="G74" s="312" t="s">
        <v>157</v>
      </c>
      <c r="H74" s="312"/>
      <c r="I74" s="329"/>
      <c r="XEO74" s="258"/>
      <c r="XEP74" s="258"/>
      <c r="XEQ74" s="258"/>
      <c r="XER74" s="258"/>
      <c r="XES74" s="258"/>
      <c r="XET74" s="258"/>
      <c r="XEU74" s="258"/>
      <c r="XEV74" s="258"/>
    </row>
    <row r="75" s="255" customFormat="1" ht="27" customHeight="1" spans="2:16376">
      <c r="B75" s="283"/>
      <c r="C75" s="276" t="s">
        <v>158</v>
      </c>
      <c r="D75" s="271"/>
      <c r="E75" s="272" t="s">
        <v>34</v>
      </c>
      <c r="F75" s="272" t="s">
        <v>34</v>
      </c>
      <c r="G75" s="312" t="s">
        <v>159</v>
      </c>
      <c r="H75" s="312"/>
      <c r="I75" s="329"/>
      <c r="XEO75" s="258"/>
      <c r="XEP75" s="258"/>
      <c r="XEQ75" s="258"/>
      <c r="XER75" s="258"/>
      <c r="XES75" s="258"/>
      <c r="XET75" s="258"/>
      <c r="XEU75" s="258"/>
      <c r="XEV75" s="258"/>
    </row>
    <row r="76" s="255" customFormat="1" ht="27" customHeight="1" spans="2:16376">
      <c r="B76" s="283"/>
      <c r="C76" s="276" t="s">
        <v>160</v>
      </c>
      <c r="D76" s="271"/>
      <c r="E76" s="272" t="s">
        <v>34</v>
      </c>
      <c r="F76" s="272"/>
      <c r="G76" s="312" t="s">
        <v>161</v>
      </c>
      <c r="H76" s="312"/>
      <c r="I76" s="329"/>
      <c r="XEO76" s="258"/>
      <c r="XEP76" s="258"/>
      <c r="XEQ76" s="258"/>
      <c r="XER76" s="258"/>
      <c r="XES76" s="258"/>
      <c r="XET76" s="258"/>
      <c r="XEU76" s="258"/>
      <c r="XEV76" s="258"/>
    </row>
    <row r="77" s="255" customFormat="1" ht="27" customHeight="1" spans="2:16376">
      <c r="B77" s="283"/>
      <c r="C77" s="275" t="s">
        <v>162</v>
      </c>
      <c r="D77" s="271"/>
      <c r="E77" s="271"/>
      <c r="F77" s="272" t="s">
        <v>34</v>
      </c>
      <c r="G77" s="312" t="s">
        <v>161</v>
      </c>
      <c r="H77" s="312"/>
      <c r="I77" s="329"/>
      <c r="XEO77" s="258"/>
      <c r="XEP77" s="258"/>
      <c r="XEQ77" s="258"/>
      <c r="XER77" s="258"/>
      <c r="XES77" s="258"/>
      <c r="XET77" s="258"/>
      <c r="XEU77" s="258"/>
      <c r="XEV77" s="258"/>
    </row>
    <row r="78" s="255" customFormat="1" ht="27" customHeight="1" spans="2:16376">
      <c r="B78" s="290"/>
      <c r="C78" s="293" t="s">
        <v>163</v>
      </c>
      <c r="D78" s="272" t="s">
        <v>34</v>
      </c>
      <c r="E78" s="272" t="s">
        <v>34</v>
      </c>
      <c r="F78" s="272" t="s">
        <v>34</v>
      </c>
      <c r="G78" s="273" t="s">
        <v>164</v>
      </c>
      <c r="H78" s="273"/>
      <c r="I78" s="301"/>
      <c r="XEO78" s="258"/>
      <c r="XEP78" s="258"/>
      <c r="XEQ78" s="258"/>
      <c r="XER78" s="258"/>
      <c r="XES78" s="258"/>
      <c r="XET78" s="258"/>
      <c r="XEU78" s="258"/>
      <c r="XEV78" s="258"/>
    </row>
    <row r="79" s="255" customFormat="1" ht="27" customHeight="1" spans="2:16376">
      <c r="B79" s="270" t="s">
        <v>165</v>
      </c>
      <c r="C79" s="313" t="s">
        <v>166</v>
      </c>
      <c r="D79" s="272" t="s">
        <v>34</v>
      </c>
      <c r="E79" s="272" t="s">
        <v>34</v>
      </c>
      <c r="F79" s="272" t="s">
        <v>34</v>
      </c>
      <c r="G79" s="312" t="s">
        <v>167</v>
      </c>
      <c r="H79" s="312"/>
      <c r="I79" s="329"/>
      <c r="XEO79" s="258"/>
      <c r="XEP79" s="258"/>
      <c r="XEQ79" s="258"/>
      <c r="XER79" s="258"/>
      <c r="XES79" s="258"/>
      <c r="XET79" s="258"/>
      <c r="XEU79" s="258"/>
      <c r="XEV79" s="258"/>
    </row>
    <row r="80" s="255" customFormat="1" ht="27" customHeight="1" spans="2:16376">
      <c r="B80" s="282" t="s">
        <v>168</v>
      </c>
      <c r="C80" s="275" t="s">
        <v>169</v>
      </c>
      <c r="D80" s="272" t="s">
        <v>34</v>
      </c>
      <c r="E80" s="272" t="s">
        <v>34</v>
      </c>
      <c r="F80" s="272" t="s">
        <v>34</v>
      </c>
      <c r="G80" s="314" t="s">
        <v>170</v>
      </c>
      <c r="H80" s="315"/>
      <c r="I80" s="330"/>
      <c r="XEO80" s="258"/>
      <c r="XEP80" s="258"/>
      <c r="XEQ80" s="258"/>
      <c r="XER80" s="258"/>
      <c r="XES80" s="258"/>
      <c r="XET80" s="258"/>
      <c r="XEU80" s="258"/>
      <c r="XEV80" s="258"/>
    </row>
    <row r="81" s="255" customFormat="1" ht="27" customHeight="1" spans="2:16376">
      <c r="B81" s="290"/>
      <c r="C81" s="275" t="s">
        <v>171</v>
      </c>
      <c r="D81" s="272" t="s">
        <v>34</v>
      </c>
      <c r="E81" s="272" t="s">
        <v>34</v>
      </c>
      <c r="F81" s="272" t="s">
        <v>34</v>
      </c>
      <c r="G81" s="316"/>
      <c r="H81" s="317"/>
      <c r="I81" s="331"/>
      <c r="XEO81" s="258"/>
      <c r="XEP81" s="258"/>
      <c r="XEQ81" s="258"/>
      <c r="XER81" s="258"/>
      <c r="XES81" s="258"/>
      <c r="XET81" s="258"/>
      <c r="XEU81" s="258"/>
      <c r="XEV81" s="258"/>
    </row>
    <row r="82" s="255" customFormat="1" ht="27" customHeight="1" spans="2:16376">
      <c r="B82" s="270" t="s">
        <v>236</v>
      </c>
      <c r="C82" s="275" t="s">
        <v>237</v>
      </c>
      <c r="D82" s="272" t="s">
        <v>34</v>
      </c>
      <c r="E82" s="272" t="s">
        <v>34</v>
      </c>
      <c r="F82" s="272" t="s">
        <v>34</v>
      </c>
      <c r="G82" s="312" t="s">
        <v>238</v>
      </c>
      <c r="H82" s="312"/>
      <c r="I82" s="329"/>
      <c r="XEO82" s="258"/>
      <c r="XEP82" s="258"/>
      <c r="XEQ82" s="258"/>
      <c r="XER82" s="258"/>
      <c r="XES82" s="258"/>
      <c r="XET82" s="258"/>
      <c r="XEU82" s="258"/>
      <c r="XEV82" s="258"/>
    </row>
    <row r="83" s="255" customFormat="1" ht="27" customHeight="1" spans="2:16376">
      <c r="B83" s="277" t="s">
        <v>172</v>
      </c>
      <c r="C83" s="294" t="s">
        <v>173</v>
      </c>
      <c r="D83" s="272" t="s">
        <v>34</v>
      </c>
      <c r="E83" s="272" t="s">
        <v>34</v>
      </c>
      <c r="F83" s="272" t="s">
        <v>34</v>
      </c>
      <c r="G83" s="273" t="s">
        <v>174</v>
      </c>
      <c r="H83" s="273"/>
      <c r="I83" s="301"/>
      <c r="XEO83" s="258"/>
      <c r="XEP83" s="258"/>
      <c r="XEQ83" s="258"/>
      <c r="XER83" s="258"/>
      <c r="XES83" s="258"/>
      <c r="XET83" s="258"/>
      <c r="XEU83" s="258"/>
      <c r="XEV83" s="258"/>
    </row>
    <row r="84" s="255" customFormat="1" ht="27" customHeight="1" spans="2:16376">
      <c r="B84" s="277" t="s">
        <v>175</v>
      </c>
      <c r="C84" s="293" t="s">
        <v>176</v>
      </c>
      <c r="D84" s="272" t="s">
        <v>34</v>
      </c>
      <c r="E84" s="272" t="s">
        <v>34</v>
      </c>
      <c r="F84" s="272" t="s">
        <v>34</v>
      </c>
      <c r="G84" s="273"/>
      <c r="H84" s="273"/>
      <c r="I84" s="301"/>
      <c r="XEO84" s="258"/>
      <c r="XEP84" s="258"/>
      <c r="XEQ84" s="258"/>
      <c r="XER84" s="258"/>
      <c r="XES84" s="258"/>
      <c r="XET84" s="258"/>
      <c r="XEU84" s="258"/>
      <c r="XEV84" s="258"/>
    </row>
    <row r="85" s="255" customFormat="1" ht="27" customHeight="1" spans="2:16376">
      <c r="B85" s="270" t="s">
        <v>177</v>
      </c>
      <c r="C85" s="318"/>
      <c r="D85" s="272" t="s">
        <v>34</v>
      </c>
      <c r="E85" s="272" t="s">
        <v>34</v>
      </c>
      <c r="F85" s="272" t="s">
        <v>34</v>
      </c>
      <c r="G85" s="273"/>
      <c r="H85" s="273"/>
      <c r="I85" s="301"/>
      <c r="XEO85" s="258"/>
      <c r="XEP85" s="258"/>
      <c r="XEQ85" s="258"/>
      <c r="XER85" s="258"/>
      <c r="XES85" s="258"/>
      <c r="XET85" s="258"/>
      <c r="XEU85" s="258"/>
      <c r="XEV85" s="258"/>
    </row>
    <row r="86" s="255" customFormat="1" ht="27" customHeight="1" spans="2:16376">
      <c r="B86" s="270" t="s">
        <v>178</v>
      </c>
      <c r="C86" s="318"/>
      <c r="D86" s="272" t="s">
        <v>34</v>
      </c>
      <c r="E86" s="272" t="s">
        <v>34</v>
      </c>
      <c r="F86" s="272" t="s">
        <v>34</v>
      </c>
      <c r="G86" s="273"/>
      <c r="H86" s="273"/>
      <c r="I86" s="301"/>
      <c r="XEO86" s="258"/>
      <c r="XEP86" s="258"/>
      <c r="XEQ86" s="258"/>
      <c r="XER86" s="258"/>
      <c r="XES86" s="258"/>
      <c r="XET86" s="258"/>
      <c r="XEU86" s="258"/>
      <c r="XEV86" s="258"/>
    </row>
    <row r="87" s="255" customFormat="1" ht="27" customHeight="1" spans="2:16376">
      <c r="B87" s="319" t="s">
        <v>179</v>
      </c>
      <c r="C87" s="320"/>
      <c r="D87" s="321" t="s">
        <v>34</v>
      </c>
      <c r="E87" s="321" t="s">
        <v>34</v>
      </c>
      <c r="F87" s="321" t="s">
        <v>34</v>
      </c>
      <c r="G87" s="322"/>
      <c r="H87" s="322"/>
      <c r="I87" s="332"/>
      <c r="XEO87" s="258"/>
      <c r="XEP87" s="258"/>
      <c r="XEQ87" s="258"/>
      <c r="XER87" s="258"/>
      <c r="XES87" s="258"/>
      <c r="XET87" s="258"/>
      <c r="XEU87" s="258"/>
      <c r="XEV87" s="258"/>
    </row>
    <row r="88" s="256" customFormat="1" ht="30" customHeight="1" spans="1:9">
      <c r="A88" s="260"/>
      <c r="B88" s="323" t="s">
        <v>180</v>
      </c>
      <c r="C88" s="324"/>
      <c r="D88" s="324"/>
      <c r="E88" s="324"/>
      <c r="F88" s="324"/>
      <c r="G88" s="324"/>
      <c r="H88" s="324"/>
      <c r="I88" s="333"/>
    </row>
    <row r="89" s="255" customFormat="1" ht="41" customHeight="1" spans="2:16376">
      <c r="B89" s="290" t="s">
        <v>181</v>
      </c>
      <c r="C89" s="325" t="s">
        <v>182</v>
      </c>
      <c r="D89" s="325"/>
      <c r="E89" s="325"/>
      <c r="F89" s="325"/>
      <c r="G89" s="326" t="s">
        <v>183</v>
      </c>
      <c r="H89" s="326"/>
      <c r="I89" s="334"/>
      <c r="XEO89" s="258"/>
      <c r="XEP89" s="258"/>
      <c r="XEQ89" s="258"/>
      <c r="XER89" s="258"/>
      <c r="XES89" s="258"/>
      <c r="XET89" s="258"/>
      <c r="XEU89" s="258"/>
      <c r="XEV89" s="258"/>
    </row>
    <row r="90" s="255" customFormat="1" ht="41" customHeight="1" spans="2:16376">
      <c r="B90" s="270"/>
      <c r="C90" s="272" t="s">
        <v>184</v>
      </c>
      <c r="D90" s="272"/>
      <c r="E90" s="272"/>
      <c r="F90" s="272"/>
      <c r="G90" s="273" t="s">
        <v>185</v>
      </c>
      <c r="H90" s="273"/>
      <c r="I90" s="301"/>
      <c r="XEO90" s="258"/>
      <c r="XEP90" s="258"/>
      <c r="XEQ90" s="258"/>
      <c r="XER90" s="258"/>
      <c r="XES90" s="258"/>
      <c r="XET90" s="258"/>
      <c r="XEU90" s="258"/>
      <c r="XEV90" s="258"/>
    </row>
    <row r="91" s="255" customFormat="1" ht="41" customHeight="1" spans="2:16376">
      <c r="B91" s="270" t="s">
        <v>186</v>
      </c>
      <c r="C91" s="272" t="s">
        <v>187</v>
      </c>
      <c r="D91" s="272" t="s">
        <v>34</v>
      </c>
      <c r="E91" s="272" t="s">
        <v>34</v>
      </c>
      <c r="F91" s="272" t="s">
        <v>34</v>
      </c>
      <c r="G91" s="273" t="s">
        <v>188</v>
      </c>
      <c r="H91" s="273"/>
      <c r="I91" s="301"/>
      <c r="XEO91" s="258"/>
      <c r="XEP91" s="258"/>
      <c r="XEQ91" s="258"/>
      <c r="XER91" s="258"/>
      <c r="XES91" s="258"/>
      <c r="XET91" s="258"/>
      <c r="XEU91" s="258"/>
      <c r="XEV91" s="258"/>
    </row>
    <row r="92" s="255" customFormat="1" ht="41" customHeight="1" spans="2:16376">
      <c r="B92" s="270"/>
      <c r="C92" s="272" t="s">
        <v>189</v>
      </c>
      <c r="D92" s="272" t="s">
        <v>34</v>
      </c>
      <c r="E92" s="272" t="s">
        <v>34</v>
      </c>
      <c r="F92" s="272" t="s">
        <v>34</v>
      </c>
      <c r="G92" s="273" t="s">
        <v>190</v>
      </c>
      <c r="H92" s="273"/>
      <c r="I92" s="301"/>
      <c r="XEO92" s="258"/>
      <c r="XEP92" s="258"/>
      <c r="XEQ92" s="258"/>
      <c r="XER92" s="258"/>
      <c r="XES92" s="258"/>
      <c r="XET92" s="258"/>
      <c r="XEU92" s="258"/>
      <c r="XEV92" s="258"/>
    </row>
    <row r="93" s="255" customFormat="1" ht="41" customHeight="1" spans="2:16376">
      <c r="B93" s="270"/>
      <c r="C93" s="272" t="s">
        <v>191</v>
      </c>
      <c r="D93" s="272" t="s">
        <v>34</v>
      </c>
      <c r="E93" s="272" t="s">
        <v>34</v>
      </c>
      <c r="F93" s="272" t="s">
        <v>34</v>
      </c>
      <c r="G93" s="273" t="s">
        <v>192</v>
      </c>
      <c r="H93" s="273"/>
      <c r="I93" s="301"/>
      <c r="XEO93" s="258"/>
      <c r="XEP93" s="258"/>
      <c r="XEQ93" s="258"/>
      <c r="XER93" s="258"/>
      <c r="XES93" s="258"/>
      <c r="XET93" s="258"/>
      <c r="XEU93" s="258"/>
      <c r="XEV93" s="258"/>
    </row>
    <row r="94" s="255" customFormat="1" ht="41" customHeight="1" spans="2:16376">
      <c r="B94" s="270"/>
      <c r="C94" s="272" t="s">
        <v>193</v>
      </c>
      <c r="D94" s="272" t="s">
        <v>34</v>
      </c>
      <c r="E94" s="272" t="s">
        <v>34</v>
      </c>
      <c r="F94" s="272" t="s">
        <v>34</v>
      </c>
      <c r="G94" s="273" t="s">
        <v>194</v>
      </c>
      <c r="H94" s="273"/>
      <c r="I94" s="301"/>
      <c r="XEO94" s="258"/>
      <c r="XEP94" s="258"/>
      <c r="XEQ94" s="258"/>
      <c r="XER94" s="258"/>
      <c r="XES94" s="258"/>
      <c r="XET94" s="258"/>
      <c r="XEU94" s="258"/>
      <c r="XEV94" s="258"/>
    </row>
    <row r="95" s="255" customFormat="1" ht="41" customHeight="1" spans="2:16376">
      <c r="B95" s="270"/>
      <c r="C95" s="272" t="s">
        <v>195</v>
      </c>
      <c r="D95" s="272" t="s">
        <v>34</v>
      </c>
      <c r="E95" s="272" t="s">
        <v>34</v>
      </c>
      <c r="F95" s="272" t="s">
        <v>34</v>
      </c>
      <c r="G95" s="273" t="s">
        <v>196</v>
      </c>
      <c r="H95" s="273"/>
      <c r="I95" s="301"/>
      <c r="XEO95" s="258"/>
      <c r="XEP95" s="258"/>
      <c r="XEQ95" s="258"/>
      <c r="XER95" s="258"/>
      <c r="XES95" s="258"/>
      <c r="XET95" s="258"/>
      <c r="XEU95" s="258"/>
      <c r="XEV95" s="258"/>
    </row>
    <row r="96" s="255" customFormat="1" ht="41" customHeight="1" spans="2:16376">
      <c r="B96" s="270"/>
      <c r="C96" s="272" t="s">
        <v>197</v>
      </c>
      <c r="D96" s="272" t="s">
        <v>34</v>
      </c>
      <c r="E96" s="272" t="s">
        <v>34</v>
      </c>
      <c r="F96" s="272" t="s">
        <v>34</v>
      </c>
      <c r="G96" s="273" t="s">
        <v>198</v>
      </c>
      <c r="H96" s="273"/>
      <c r="I96" s="301"/>
      <c r="XEO96" s="258"/>
      <c r="XEP96" s="258"/>
      <c r="XEQ96" s="258"/>
      <c r="XER96" s="258"/>
      <c r="XES96" s="258"/>
      <c r="XET96" s="258"/>
      <c r="XEU96" s="258"/>
      <c r="XEV96" s="258"/>
    </row>
    <row r="97" s="255" customFormat="1" ht="41" customHeight="1" spans="2:16376">
      <c r="B97" s="319"/>
      <c r="C97" s="321" t="s">
        <v>199</v>
      </c>
      <c r="D97" s="321" t="s">
        <v>34</v>
      </c>
      <c r="E97" s="321" t="s">
        <v>34</v>
      </c>
      <c r="F97" s="321" t="s">
        <v>34</v>
      </c>
      <c r="G97" s="322" t="s">
        <v>200</v>
      </c>
      <c r="H97" s="322"/>
      <c r="I97" s="332"/>
      <c r="XEO97" s="258"/>
      <c r="XEP97" s="258"/>
      <c r="XEQ97" s="258"/>
      <c r="XER97" s="258"/>
      <c r="XES97" s="258"/>
      <c r="XET97" s="258"/>
      <c r="XEU97" s="258"/>
      <c r="XEV97" s="258"/>
    </row>
    <row r="98" s="255" customFormat="1" ht="30" customHeight="1" spans="3:16376">
      <c r="C98" s="327" t="s">
        <v>201</v>
      </c>
      <c r="D98" s="328">
        <v>3888</v>
      </c>
      <c r="E98" s="328">
        <v>3888</v>
      </c>
      <c r="F98" s="328">
        <v>3888</v>
      </c>
      <c r="XEO98" s="258"/>
      <c r="XEP98" s="258"/>
      <c r="XEQ98" s="258"/>
      <c r="XER98" s="258"/>
      <c r="XES98" s="258"/>
      <c r="XET98" s="258"/>
      <c r="XEU98" s="258"/>
      <c r="XEV98" s="258"/>
    </row>
  </sheetData>
  <mergeCells count="109">
    <mergeCell ref="B1:I1"/>
    <mergeCell ref="E2:F2"/>
    <mergeCell ref="G4:I4"/>
    <mergeCell ref="G5:I5"/>
    <mergeCell ref="G6:I6"/>
    <mergeCell ref="G7:I7"/>
    <mergeCell ref="G8:I8"/>
    <mergeCell ref="G9:I9"/>
    <mergeCell ref="G10:I10"/>
    <mergeCell ref="G11:I11"/>
    <mergeCell ref="G12:I12"/>
    <mergeCell ref="G13:I13"/>
    <mergeCell ref="G14:I14"/>
    <mergeCell ref="G15:I15"/>
    <mergeCell ref="G18:I18"/>
    <mergeCell ref="G19:I19"/>
    <mergeCell ref="G20:I20"/>
    <mergeCell ref="G21:I21"/>
    <mergeCell ref="G22:I22"/>
    <mergeCell ref="G26:I26"/>
    <mergeCell ref="G27:I27"/>
    <mergeCell ref="G28:I28"/>
    <mergeCell ref="G29:I29"/>
    <mergeCell ref="G33:I33"/>
    <mergeCell ref="G34:I34"/>
    <mergeCell ref="G37:I37"/>
    <mergeCell ref="G38:I38"/>
    <mergeCell ref="G39:I39"/>
    <mergeCell ref="G43:I43"/>
    <mergeCell ref="G44:I44"/>
    <mergeCell ref="G45:I45"/>
    <mergeCell ref="G46:I46"/>
    <mergeCell ref="G47:I47"/>
    <mergeCell ref="G48:I48"/>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63:I63"/>
    <mergeCell ref="G64:I64"/>
    <mergeCell ref="G65:I65"/>
    <mergeCell ref="G66:I66"/>
    <mergeCell ref="G67:I67"/>
    <mergeCell ref="G68:I68"/>
    <mergeCell ref="G69:I69"/>
    <mergeCell ref="G70:I70"/>
    <mergeCell ref="G71:I71"/>
    <mergeCell ref="G72:I72"/>
    <mergeCell ref="G73:I73"/>
    <mergeCell ref="G74:I74"/>
    <mergeCell ref="G75:I75"/>
    <mergeCell ref="G76:I76"/>
    <mergeCell ref="G77:I77"/>
    <mergeCell ref="G78:I78"/>
    <mergeCell ref="G79:I79"/>
    <mergeCell ref="G82:I82"/>
    <mergeCell ref="G83:I83"/>
    <mergeCell ref="G84:I84"/>
    <mergeCell ref="B85:C85"/>
    <mergeCell ref="G85:I85"/>
    <mergeCell ref="B86:C86"/>
    <mergeCell ref="G86:I86"/>
    <mergeCell ref="B87:C87"/>
    <mergeCell ref="G87:I87"/>
    <mergeCell ref="B88:I88"/>
    <mergeCell ref="G89:I89"/>
    <mergeCell ref="G90:I90"/>
    <mergeCell ref="G91:I91"/>
    <mergeCell ref="G92:I92"/>
    <mergeCell ref="G93:I93"/>
    <mergeCell ref="G94:I94"/>
    <mergeCell ref="G95:I95"/>
    <mergeCell ref="G96:I96"/>
    <mergeCell ref="G97:I97"/>
    <mergeCell ref="B7:B12"/>
    <mergeCell ref="B16:B19"/>
    <mergeCell ref="B22:B32"/>
    <mergeCell ref="B33:B34"/>
    <mergeCell ref="B35:B43"/>
    <mergeCell ref="B44:B46"/>
    <mergeCell ref="B47:B50"/>
    <mergeCell ref="B51:B66"/>
    <mergeCell ref="B68:B71"/>
    <mergeCell ref="B72:B78"/>
    <mergeCell ref="B80:B81"/>
    <mergeCell ref="B89:B90"/>
    <mergeCell ref="B91:B97"/>
    <mergeCell ref="D2:D3"/>
    <mergeCell ref="D16:D17"/>
    <mergeCell ref="E16:E17"/>
    <mergeCell ref="F16:F17"/>
    <mergeCell ref="B2:C3"/>
    <mergeCell ref="G2:I3"/>
    <mergeCell ref="G16:I17"/>
    <mergeCell ref="G23:I25"/>
    <mergeCell ref="G30:I32"/>
    <mergeCell ref="G35:I36"/>
    <mergeCell ref="G40:I42"/>
    <mergeCell ref="G80:I8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U100"/>
  <sheetViews>
    <sheetView workbookViewId="0">
      <selection activeCell="G89" sqref="G89:I89"/>
    </sheetView>
  </sheetViews>
  <sheetFormatPr defaultColWidth="9" defaultRowHeight="13.5"/>
  <cols>
    <col min="1" max="1" width="1.75" style="255" customWidth="1"/>
    <col min="2" max="2" width="16.375" style="255" customWidth="1"/>
    <col min="3" max="3" width="33.875" style="255" customWidth="1"/>
    <col min="4" max="6" width="8.75" style="255" customWidth="1"/>
    <col min="7" max="9" width="22.875" style="255" customWidth="1"/>
    <col min="10" max="10" width="2.5" style="255" customWidth="1"/>
    <col min="11" max="16359" width="9" style="255"/>
    <col min="16360" max="16367" width="9" style="258"/>
  </cols>
  <sheetData>
    <row r="1" s="255" customFormat="1" ht="52" customHeight="1" spans="2:9">
      <c r="B1" s="259" t="s">
        <v>239</v>
      </c>
      <c r="C1" s="259"/>
      <c r="D1" s="259"/>
      <c r="E1" s="259"/>
      <c r="F1" s="259"/>
      <c r="G1" s="259"/>
      <c r="H1" s="259"/>
      <c r="I1" s="259"/>
    </row>
    <row r="2" s="256" customFormat="1" ht="30" customHeight="1" spans="1:9">
      <c r="A2" s="260"/>
      <c r="B2" s="261" t="s">
        <v>26</v>
      </c>
      <c r="C2" s="262"/>
      <c r="D2" s="262" t="s">
        <v>27</v>
      </c>
      <c r="E2" s="262" t="s">
        <v>28</v>
      </c>
      <c r="F2" s="262"/>
      <c r="G2" s="262" t="s">
        <v>29</v>
      </c>
      <c r="H2" s="262"/>
      <c r="I2" s="298"/>
    </row>
    <row r="3" s="256" customFormat="1" ht="30" customHeight="1" spans="1:9">
      <c r="A3" s="260"/>
      <c r="B3" s="263"/>
      <c r="C3" s="264"/>
      <c r="D3" s="264"/>
      <c r="E3" s="264" t="s">
        <v>30</v>
      </c>
      <c r="F3" s="264" t="s">
        <v>31</v>
      </c>
      <c r="G3" s="264"/>
      <c r="H3" s="264"/>
      <c r="I3" s="299"/>
    </row>
    <row r="4" s="257" customFormat="1" ht="27" customHeight="1" spans="1:9">
      <c r="A4" s="265"/>
      <c r="B4" s="266" t="s">
        <v>32</v>
      </c>
      <c r="C4" s="267" t="s">
        <v>33</v>
      </c>
      <c r="D4" s="268" t="s">
        <v>34</v>
      </c>
      <c r="E4" s="268" t="s">
        <v>34</v>
      </c>
      <c r="F4" s="268" t="s">
        <v>34</v>
      </c>
      <c r="G4" s="269" t="s">
        <v>35</v>
      </c>
      <c r="H4" s="269"/>
      <c r="I4" s="300"/>
    </row>
    <row r="5" s="257" customFormat="1" ht="27" customHeight="1" spans="1:9">
      <c r="A5" s="265"/>
      <c r="B5" s="270" t="s">
        <v>36</v>
      </c>
      <c r="C5" s="271" t="s">
        <v>37</v>
      </c>
      <c r="D5" s="272" t="s">
        <v>34</v>
      </c>
      <c r="E5" s="272" t="s">
        <v>34</v>
      </c>
      <c r="F5" s="272" t="s">
        <v>34</v>
      </c>
      <c r="G5" s="273" t="s">
        <v>38</v>
      </c>
      <c r="H5" s="273"/>
      <c r="I5" s="301"/>
    </row>
    <row r="6" s="257" customFormat="1" ht="27" customHeight="1" spans="1:9">
      <c r="A6" s="265"/>
      <c r="B6" s="270" t="s">
        <v>39</v>
      </c>
      <c r="C6" s="271" t="s">
        <v>40</v>
      </c>
      <c r="D6" s="272" t="s">
        <v>34</v>
      </c>
      <c r="E6" s="272" t="s">
        <v>34</v>
      </c>
      <c r="F6" s="272" t="s">
        <v>34</v>
      </c>
      <c r="G6" s="273" t="s">
        <v>41</v>
      </c>
      <c r="H6" s="273"/>
      <c r="I6" s="301"/>
    </row>
    <row r="7" s="257" customFormat="1" ht="27" customHeight="1" spans="1:9">
      <c r="A7" s="265"/>
      <c r="B7" s="270" t="s">
        <v>42</v>
      </c>
      <c r="C7" s="271" t="s">
        <v>43</v>
      </c>
      <c r="D7" s="272" t="s">
        <v>34</v>
      </c>
      <c r="E7" s="272" t="s">
        <v>34</v>
      </c>
      <c r="F7" s="272" t="s">
        <v>34</v>
      </c>
      <c r="G7" s="273" t="s">
        <v>44</v>
      </c>
      <c r="H7" s="273"/>
      <c r="I7" s="301"/>
    </row>
    <row r="8" s="257" customFormat="1" ht="27" customHeight="1" spans="1:9">
      <c r="A8" s="265"/>
      <c r="B8" s="270"/>
      <c r="C8" s="271" t="s">
        <v>45</v>
      </c>
      <c r="D8" s="272" t="s">
        <v>34</v>
      </c>
      <c r="E8" s="272" t="s">
        <v>34</v>
      </c>
      <c r="F8" s="272" t="s">
        <v>34</v>
      </c>
      <c r="G8" s="273" t="s">
        <v>46</v>
      </c>
      <c r="H8" s="273"/>
      <c r="I8" s="301"/>
    </row>
    <row r="9" s="255" customFormat="1" ht="27" customHeight="1" spans="1:9">
      <c r="A9" s="274"/>
      <c r="B9" s="270"/>
      <c r="C9" s="271" t="s">
        <v>47</v>
      </c>
      <c r="D9" s="272" t="s">
        <v>34</v>
      </c>
      <c r="E9" s="272" t="s">
        <v>34</v>
      </c>
      <c r="F9" s="272" t="s">
        <v>34</v>
      </c>
      <c r="G9" s="273" t="s">
        <v>48</v>
      </c>
      <c r="H9" s="273"/>
      <c r="I9" s="301"/>
    </row>
    <row r="10" s="255" customFormat="1" ht="27" customHeight="1" spans="1:9">
      <c r="A10" s="274"/>
      <c r="B10" s="270"/>
      <c r="C10" s="271" t="s">
        <v>49</v>
      </c>
      <c r="D10" s="272" t="s">
        <v>34</v>
      </c>
      <c r="E10" s="272" t="s">
        <v>34</v>
      </c>
      <c r="F10" s="272" t="s">
        <v>34</v>
      </c>
      <c r="G10" s="273" t="s">
        <v>50</v>
      </c>
      <c r="H10" s="273"/>
      <c r="I10" s="301"/>
    </row>
    <row r="11" s="255" customFormat="1" ht="27" customHeight="1" spans="1:9">
      <c r="A11" s="274"/>
      <c r="B11" s="270"/>
      <c r="C11" s="275" t="s">
        <v>51</v>
      </c>
      <c r="D11" s="272" t="s">
        <v>34</v>
      </c>
      <c r="E11" s="272" t="s">
        <v>34</v>
      </c>
      <c r="F11" s="272" t="s">
        <v>34</v>
      </c>
      <c r="G11" s="273" t="s">
        <v>52</v>
      </c>
      <c r="H11" s="273"/>
      <c r="I11" s="301"/>
    </row>
    <row r="12" s="255" customFormat="1" ht="27" customHeight="1" spans="1:9">
      <c r="A12" s="274"/>
      <c r="B12" s="270"/>
      <c r="C12" s="276" t="s">
        <v>53</v>
      </c>
      <c r="D12" s="272" t="s">
        <v>34</v>
      </c>
      <c r="E12" s="272" t="s">
        <v>34</v>
      </c>
      <c r="F12" s="272" t="s">
        <v>34</v>
      </c>
      <c r="G12" s="273" t="s">
        <v>54</v>
      </c>
      <c r="H12" s="273"/>
      <c r="I12" s="301"/>
    </row>
    <row r="13" s="255" customFormat="1" ht="27" customHeight="1" spans="1:9">
      <c r="A13" s="274"/>
      <c r="B13" s="270" t="s">
        <v>55</v>
      </c>
      <c r="C13" s="271" t="s">
        <v>56</v>
      </c>
      <c r="D13" s="272" t="s">
        <v>34</v>
      </c>
      <c r="E13" s="272" t="s">
        <v>34</v>
      </c>
      <c r="F13" s="272" t="s">
        <v>34</v>
      </c>
      <c r="G13" s="273" t="s">
        <v>57</v>
      </c>
      <c r="H13" s="273"/>
      <c r="I13" s="301"/>
    </row>
    <row r="14" s="255" customFormat="1" ht="27" customHeight="1" spans="1:9">
      <c r="A14" s="274"/>
      <c r="B14" s="277" t="s">
        <v>58</v>
      </c>
      <c r="C14" s="271" t="s">
        <v>59</v>
      </c>
      <c r="D14" s="272" t="s">
        <v>34</v>
      </c>
      <c r="E14" s="272" t="s">
        <v>34</v>
      </c>
      <c r="F14" s="272" t="s">
        <v>34</v>
      </c>
      <c r="G14" s="273" t="s">
        <v>60</v>
      </c>
      <c r="H14" s="273"/>
      <c r="I14" s="301"/>
    </row>
    <row r="15" s="255" customFormat="1" ht="27" customHeight="1" spans="1:9">
      <c r="A15" s="274"/>
      <c r="B15" s="277" t="s">
        <v>61</v>
      </c>
      <c r="C15" s="275" t="s">
        <v>62</v>
      </c>
      <c r="D15" s="272" t="s">
        <v>34</v>
      </c>
      <c r="E15" s="272" t="s">
        <v>34</v>
      </c>
      <c r="F15" s="272" t="s">
        <v>34</v>
      </c>
      <c r="G15" s="273" t="s">
        <v>63</v>
      </c>
      <c r="H15" s="273"/>
      <c r="I15" s="301"/>
    </row>
    <row r="16" s="255" customFormat="1" ht="27" customHeight="1" spans="1:9">
      <c r="A16" s="274"/>
      <c r="B16" s="278" t="s">
        <v>64</v>
      </c>
      <c r="C16" s="271" t="s">
        <v>65</v>
      </c>
      <c r="D16" s="272"/>
      <c r="E16" s="272"/>
      <c r="F16" s="272" t="s">
        <v>34</v>
      </c>
      <c r="G16" s="273" t="s">
        <v>66</v>
      </c>
      <c r="H16" s="273"/>
      <c r="I16" s="301"/>
    </row>
    <row r="17" s="255" customFormat="1" ht="27" customHeight="1" spans="1:9">
      <c r="A17" s="274"/>
      <c r="B17" s="279"/>
      <c r="C17" s="271" t="s">
        <v>67</v>
      </c>
      <c r="D17" s="272"/>
      <c r="E17" s="272"/>
      <c r="F17" s="272"/>
      <c r="G17" s="273"/>
      <c r="H17" s="273"/>
      <c r="I17" s="301"/>
    </row>
    <row r="18" s="255" customFormat="1" ht="27" customHeight="1" spans="1:10">
      <c r="A18" s="274"/>
      <c r="B18" s="279"/>
      <c r="C18" s="280" t="s">
        <v>68</v>
      </c>
      <c r="D18" s="273"/>
      <c r="E18" s="271"/>
      <c r="F18" s="272" t="s">
        <v>34</v>
      </c>
      <c r="G18" s="273" t="s">
        <v>69</v>
      </c>
      <c r="H18" s="273"/>
      <c r="I18" s="301"/>
      <c r="J18" s="274"/>
    </row>
    <row r="19" s="255" customFormat="1" ht="27" customHeight="1" spans="1:10">
      <c r="A19" s="274"/>
      <c r="B19" s="281"/>
      <c r="C19" s="280" t="s">
        <v>203</v>
      </c>
      <c r="D19" s="273"/>
      <c r="E19" s="271"/>
      <c r="F19" s="272" t="s">
        <v>34</v>
      </c>
      <c r="G19" s="273" t="s">
        <v>204</v>
      </c>
      <c r="H19" s="273"/>
      <c r="I19" s="301"/>
      <c r="J19" s="274"/>
    </row>
    <row r="20" s="255" customFormat="1" ht="27" customHeight="1" spans="1:10">
      <c r="A20" s="274"/>
      <c r="B20" s="270" t="s">
        <v>70</v>
      </c>
      <c r="C20" s="271" t="s">
        <v>71</v>
      </c>
      <c r="D20" s="272" t="s">
        <v>34</v>
      </c>
      <c r="E20" s="272" t="s">
        <v>34</v>
      </c>
      <c r="F20" s="272" t="s">
        <v>34</v>
      </c>
      <c r="G20" s="273" t="s">
        <v>72</v>
      </c>
      <c r="H20" s="273"/>
      <c r="I20" s="301"/>
      <c r="J20" s="274"/>
    </row>
    <row r="21" s="255" customFormat="1" ht="42" customHeight="1" spans="1:10">
      <c r="A21" s="274"/>
      <c r="B21" s="270" t="s">
        <v>73</v>
      </c>
      <c r="C21" s="271" t="s">
        <v>74</v>
      </c>
      <c r="D21" s="272" t="s">
        <v>34</v>
      </c>
      <c r="E21" s="272" t="s">
        <v>34</v>
      </c>
      <c r="F21" s="272" t="s">
        <v>34</v>
      </c>
      <c r="G21" s="273" t="s">
        <v>75</v>
      </c>
      <c r="H21" s="273"/>
      <c r="I21" s="301"/>
      <c r="J21" s="274"/>
    </row>
    <row r="22" s="255" customFormat="1" ht="27" customHeight="1" spans="1:10">
      <c r="A22" s="274"/>
      <c r="B22" s="282" t="s">
        <v>76</v>
      </c>
      <c r="C22" s="271" t="s">
        <v>77</v>
      </c>
      <c r="D22" s="272" t="s">
        <v>34</v>
      </c>
      <c r="E22" s="272" t="s">
        <v>34</v>
      </c>
      <c r="F22" s="272" t="s">
        <v>34</v>
      </c>
      <c r="G22" s="273" t="s">
        <v>78</v>
      </c>
      <c r="H22" s="273"/>
      <c r="I22" s="301"/>
      <c r="J22" s="274"/>
    </row>
    <row r="23" s="255" customFormat="1" ht="27" customHeight="1" spans="1:10">
      <c r="A23" s="274"/>
      <c r="B23" s="283"/>
      <c r="C23" s="271" t="s">
        <v>79</v>
      </c>
      <c r="D23" s="272" t="s">
        <v>34</v>
      </c>
      <c r="E23" s="272" t="s">
        <v>34</v>
      </c>
      <c r="F23" s="272" t="s">
        <v>34</v>
      </c>
      <c r="G23" s="284" t="s">
        <v>80</v>
      </c>
      <c r="H23" s="285"/>
      <c r="I23" s="302"/>
      <c r="J23" s="274"/>
    </row>
    <row r="24" s="255" customFormat="1" ht="27" customHeight="1" spans="1:10">
      <c r="A24" s="274"/>
      <c r="B24" s="283"/>
      <c r="C24" s="271" t="s">
        <v>81</v>
      </c>
      <c r="D24" s="272" t="s">
        <v>34</v>
      </c>
      <c r="E24" s="272" t="s">
        <v>34</v>
      </c>
      <c r="F24" s="272" t="s">
        <v>34</v>
      </c>
      <c r="G24" s="286"/>
      <c r="H24" s="287"/>
      <c r="I24" s="303"/>
      <c r="J24" s="274"/>
    </row>
    <row r="25" s="255" customFormat="1" ht="27" customHeight="1" spans="1:10">
      <c r="A25" s="274"/>
      <c r="B25" s="283"/>
      <c r="C25" s="271" t="s">
        <v>82</v>
      </c>
      <c r="D25" s="272" t="s">
        <v>34</v>
      </c>
      <c r="E25" s="272" t="s">
        <v>34</v>
      </c>
      <c r="F25" s="272" t="s">
        <v>34</v>
      </c>
      <c r="G25" s="288"/>
      <c r="H25" s="289"/>
      <c r="I25" s="304"/>
      <c r="J25" s="274"/>
    </row>
    <row r="26" s="255" customFormat="1" ht="27" customHeight="1" spans="1:10">
      <c r="A26" s="274"/>
      <c r="B26" s="283"/>
      <c r="C26" s="271" t="s">
        <v>83</v>
      </c>
      <c r="D26" s="272" t="s">
        <v>34</v>
      </c>
      <c r="E26" s="272" t="s">
        <v>34</v>
      </c>
      <c r="F26" s="272" t="s">
        <v>34</v>
      </c>
      <c r="G26" s="273" t="s">
        <v>84</v>
      </c>
      <c r="H26" s="273"/>
      <c r="I26" s="301"/>
      <c r="J26" s="274"/>
    </row>
    <row r="27" s="255" customFormat="1" ht="27" customHeight="1" spans="1:10">
      <c r="A27" s="274"/>
      <c r="B27" s="283"/>
      <c r="C27" s="271" t="s">
        <v>85</v>
      </c>
      <c r="D27" s="272" t="s">
        <v>34</v>
      </c>
      <c r="E27" s="272" t="s">
        <v>34</v>
      </c>
      <c r="F27" s="272" t="s">
        <v>34</v>
      </c>
      <c r="G27" s="273" t="s">
        <v>86</v>
      </c>
      <c r="H27" s="273"/>
      <c r="I27" s="301"/>
      <c r="J27" s="274"/>
    </row>
    <row r="28" s="255" customFormat="1" ht="27" customHeight="1" spans="1:10">
      <c r="A28" s="274"/>
      <c r="B28" s="283"/>
      <c r="C28" s="271" t="s">
        <v>87</v>
      </c>
      <c r="D28" s="272" t="s">
        <v>34</v>
      </c>
      <c r="E28" s="272" t="s">
        <v>34</v>
      </c>
      <c r="F28" s="272" t="s">
        <v>34</v>
      </c>
      <c r="G28" s="273" t="s">
        <v>88</v>
      </c>
      <c r="H28" s="273"/>
      <c r="I28" s="301"/>
      <c r="J28" s="274"/>
    </row>
    <row r="29" s="255" customFormat="1" ht="42" customHeight="1" spans="1:10">
      <c r="A29" s="274"/>
      <c r="B29" s="283"/>
      <c r="C29" s="271" t="s">
        <v>89</v>
      </c>
      <c r="D29" s="272" t="s">
        <v>34</v>
      </c>
      <c r="E29" s="272" t="s">
        <v>34</v>
      </c>
      <c r="F29" s="272" t="s">
        <v>34</v>
      </c>
      <c r="G29" s="273" t="s">
        <v>90</v>
      </c>
      <c r="H29" s="273"/>
      <c r="I29" s="301"/>
      <c r="J29" s="274"/>
    </row>
    <row r="30" s="255" customFormat="1" ht="27" customHeight="1" spans="1:10">
      <c r="A30" s="274"/>
      <c r="B30" s="283"/>
      <c r="C30" s="271" t="s">
        <v>91</v>
      </c>
      <c r="D30" s="272" t="s">
        <v>34</v>
      </c>
      <c r="E30" s="272" t="s">
        <v>34</v>
      </c>
      <c r="F30" s="272" t="s">
        <v>34</v>
      </c>
      <c r="G30" s="284" t="s">
        <v>92</v>
      </c>
      <c r="H30" s="285"/>
      <c r="I30" s="302"/>
      <c r="J30" s="274"/>
    </row>
    <row r="31" s="255" customFormat="1" ht="27" customHeight="1" spans="1:10">
      <c r="A31" s="274"/>
      <c r="B31" s="283"/>
      <c r="C31" s="271" t="s">
        <v>93</v>
      </c>
      <c r="D31" s="272" t="s">
        <v>34</v>
      </c>
      <c r="E31" s="272" t="s">
        <v>34</v>
      </c>
      <c r="F31" s="272" t="s">
        <v>34</v>
      </c>
      <c r="G31" s="286"/>
      <c r="H31" s="287"/>
      <c r="I31" s="303"/>
      <c r="J31" s="274"/>
    </row>
    <row r="32" s="255" customFormat="1" ht="27" customHeight="1" spans="1:10">
      <c r="A32" s="274"/>
      <c r="B32" s="290"/>
      <c r="C32" s="271" t="s">
        <v>94</v>
      </c>
      <c r="D32" s="272" t="s">
        <v>34</v>
      </c>
      <c r="E32" s="272" t="s">
        <v>34</v>
      </c>
      <c r="F32" s="272" t="s">
        <v>34</v>
      </c>
      <c r="G32" s="288"/>
      <c r="H32" s="289"/>
      <c r="I32" s="304"/>
      <c r="J32" s="274"/>
    </row>
    <row r="33" s="255" customFormat="1" ht="27" customHeight="1" spans="1:10">
      <c r="A33" s="274"/>
      <c r="B33" s="335" t="s">
        <v>95</v>
      </c>
      <c r="C33" s="271" t="s">
        <v>96</v>
      </c>
      <c r="D33" s="272" t="s">
        <v>34</v>
      </c>
      <c r="E33" s="272" t="s">
        <v>34</v>
      </c>
      <c r="F33" s="272" t="s">
        <v>34</v>
      </c>
      <c r="G33" s="273" t="s">
        <v>97</v>
      </c>
      <c r="H33" s="273"/>
      <c r="I33" s="301"/>
      <c r="J33" s="274"/>
    </row>
    <row r="34" s="255" customFormat="1" ht="27" customHeight="1" spans="1:10">
      <c r="A34" s="274"/>
      <c r="B34" s="335"/>
      <c r="C34" s="271" t="s">
        <v>98</v>
      </c>
      <c r="D34" s="272" t="s">
        <v>34</v>
      </c>
      <c r="E34" s="272" t="s">
        <v>34</v>
      </c>
      <c r="F34" s="272" t="s">
        <v>34</v>
      </c>
      <c r="G34" s="273" t="s">
        <v>99</v>
      </c>
      <c r="H34" s="273"/>
      <c r="I34" s="301"/>
      <c r="J34" s="274"/>
    </row>
    <row r="35" s="255" customFormat="1" ht="27" customHeight="1" spans="2:9">
      <c r="B35" s="278" t="s">
        <v>100</v>
      </c>
      <c r="C35" s="275" t="s">
        <v>101</v>
      </c>
      <c r="D35" s="272" t="s">
        <v>34</v>
      </c>
      <c r="E35" s="272" t="s">
        <v>34</v>
      </c>
      <c r="F35" s="272" t="s">
        <v>34</v>
      </c>
      <c r="G35" s="284" t="s">
        <v>102</v>
      </c>
      <c r="H35" s="285"/>
      <c r="I35" s="302"/>
    </row>
    <row r="36" s="255" customFormat="1" ht="27" customHeight="1" spans="2:9">
      <c r="B36" s="279"/>
      <c r="C36" s="275" t="s">
        <v>103</v>
      </c>
      <c r="D36" s="272" t="s">
        <v>34</v>
      </c>
      <c r="E36" s="272" t="s">
        <v>34</v>
      </c>
      <c r="F36" s="272" t="s">
        <v>34</v>
      </c>
      <c r="G36" s="288"/>
      <c r="H36" s="289"/>
      <c r="I36" s="304"/>
    </row>
    <row r="37" s="255" customFormat="1" ht="27" customHeight="1" spans="2:9">
      <c r="B37" s="279"/>
      <c r="C37" s="275" t="s">
        <v>104</v>
      </c>
      <c r="D37" s="272" t="s">
        <v>34</v>
      </c>
      <c r="E37" s="272" t="s">
        <v>34</v>
      </c>
      <c r="F37" s="272" t="s">
        <v>34</v>
      </c>
      <c r="G37" s="273" t="s">
        <v>105</v>
      </c>
      <c r="H37" s="273"/>
      <c r="I37" s="301"/>
    </row>
    <row r="38" s="255" customFormat="1" ht="27" customHeight="1" spans="2:9">
      <c r="B38" s="279"/>
      <c r="C38" s="275" t="s">
        <v>106</v>
      </c>
      <c r="D38" s="272" t="s">
        <v>34</v>
      </c>
      <c r="E38" s="272" t="s">
        <v>34</v>
      </c>
      <c r="F38" s="272" t="s">
        <v>34</v>
      </c>
      <c r="G38" s="273" t="s">
        <v>107</v>
      </c>
      <c r="H38" s="273"/>
      <c r="I38" s="301"/>
    </row>
    <row r="39" s="255" customFormat="1" ht="27" customHeight="1" spans="2:9">
      <c r="B39" s="279"/>
      <c r="C39" s="275" t="s">
        <v>108</v>
      </c>
      <c r="D39" s="272" t="s">
        <v>34</v>
      </c>
      <c r="E39" s="272" t="s">
        <v>34</v>
      </c>
      <c r="F39" s="272" t="s">
        <v>34</v>
      </c>
      <c r="G39" s="273" t="s">
        <v>109</v>
      </c>
      <c r="H39" s="273"/>
      <c r="I39" s="301"/>
    </row>
    <row r="40" s="255" customFormat="1" ht="27" customHeight="1" spans="2:9">
      <c r="B40" s="278" t="s">
        <v>110</v>
      </c>
      <c r="C40" s="293" t="s">
        <v>111</v>
      </c>
      <c r="D40" s="272" t="s">
        <v>34</v>
      </c>
      <c r="E40" s="272" t="s">
        <v>34</v>
      </c>
      <c r="F40" s="272" t="s">
        <v>34</v>
      </c>
      <c r="G40" s="273" t="s">
        <v>112</v>
      </c>
      <c r="H40" s="273"/>
      <c r="I40" s="301"/>
    </row>
    <row r="41" s="255" customFormat="1" ht="27" customHeight="1" spans="2:9">
      <c r="B41" s="279"/>
      <c r="C41" s="293" t="s">
        <v>113</v>
      </c>
      <c r="D41" s="272" t="s">
        <v>34</v>
      </c>
      <c r="E41" s="272" t="s">
        <v>34</v>
      </c>
      <c r="F41" s="272" t="s">
        <v>34</v>
      </c>
      <c r="G41" s="273" t="s">
        <v>114</v>
      </c>
      <c r="H41" s="273"/>
      <c r="I41" s="301"/>
    </row>
    <row r="42" s="255" customFormat="1" ht="27" customHeight="1" spans="2:9">
      <c r="B42" s="279"/>
      <c r="C42" s="293" t="s">
        <v>115</v>
      </c>
      <c r="D42" s="272" t="s">
        <v>34</v>
      </c>
      <c r="E42" s="272" t="s">
        <v>34</v>
      </c>
      <c r="F42" s="272" t="s">
        <v>34</v>
      </c>
      <c r="G42" s="273" t="s">
        <v>116</v>
      </c>
      <c r="H42" s="273"/>
      <c r="I42" s="301"/>
    </row>
    <row r="43" s="255" customFormat="1" ht="27" customHeight="1" spans="2:9">
      <c r="B43" s="281"/>
      <c r="C43" s="293" t="s">
        <v>240</v>
      </c>
      <c r="D43" s="272" t="s">
        <v>34</v>
      </c>
      <c r="E43" s="272" t="s">
        <v>34</v>
      </c>
      <c r="F43" s="272" t="s">
        <v>34</v>
      </c>
      <c r="G43" s="273" t="s">
        <v>241</v>
      </c>
      <c r="H43" s="273"/>
      <c r="I43" s="301"/>
    </row>
    <row r="44" s="255" customFormat="1" ht="27" customHeight="1" spans="2:9">
      <c r="B44" s="279" t="s">
        <v>117</v>
      </c>
      <c r="C44" s="294" t="s">
        <v>118</v>
      </c>
      <c r="D44" s="272" t="s">
        <v>34</v>
      </c>
      <c r="E44" s="272" t="s">
        <v>34</v>
      </c>
      <c r="F44" s="272" t="s">
        <v>34</v>
      </c>
      <c r="G44" s="295" t="s">
        <v>119</v>
      </c>
      <c r="H44" s="295"/>
      <c r="I44" s="305"/>
    </row>
    <row r="45" s="255" customFormat="1" ht="27" customHeight="1" spans="2:16367">
      <c r="B45" s="279"/>
      <c r="C45" s="294" t="s">
        <v>120</v>
      </c>
      <c r="D45" s="272" t="s">
        <v>34</v>
      </c>
      <c r="E45" s="272" t="s">
        <v>34</v>
      </c>
      <c r="F45" s="272" t="s">
        <v>34</v>
      </c>
      <c r="G45" s="273" t="s">
        <v>121</v>
      </c>
      <c r="H45" s="273"/>
      <c r="I45" s="301"/>
      <c r="XEF45" s="258"/>
      <c r="XEG45" s="258"/>
      <c r="XEH45" s="258"/>
      <c r="XEI45" s="258"/>
      <c r="XEJ45" s="258"/>
      <c r="XEK45" s="258"/>
      <c r="XEL45" s="258"/>
      <c r="XEM45" s="258"/>
    </row>
    <row r="46" s="255" customFormat="1" ht="27" customHeight="1" spans="2:16367">
      <c r="B46" s="279"/>
      <c r="C46" s="294" t="s">
        <v>122</v>
      </c>
      <c r="D46" s="272" t="s">
        <v>34</v>
      </c>
      <c r="E46" s="272" t="s">
        <v>34</v>
      </c>
      <c r="F46" s="272" t="s">
        <v>34</v>
      </c>
      <c r="G46" s="273" t="s">
        <v>123</v>
      </c>
      <c r="H46" s="273"/>
      <c r="I46" s="301"/>
      <c r="XEF46" s="258"/>
      <c r="XEG46" s="258"/>
      <c r="XEH46" s="258"/>
      <c r="XEI46" s="258"/>
      <c r="XEJ46" s="258"/>
      <c r="XEK46" s="258"/>
      <c r="XEL46" s="258"/>
      <c r="XEM46" s="258"/>
    </row>
    <row r="47" s="255" customFormat="1" ht="27" customHeight="1" spans="2:16367">
      <c r="B47" s="296" t="s">
        <v>216</v>
      </c>
      <c r="C47" s="275" t="s">
        <v>125</v>
      </c>
      <c r="D47" s="272" t="s">
        <v>34</v>
      </c>
      <c r="E47" s="272" t="s">
        <v>34</v>
      </c>
      <c r="F47" s="272" t="s">
        <v>34</v>
      </c>
      <c r="G47" s="273" t="s">
        <v>126</v>
      </c>
      <c r="H47" s="273"/>
      <c r="I47" s="301"/>
      <c r="XEF47" s="258"/>
      <c r="XEG47" s="258"/>
      <c r="XEH47" s="258"/>
      <c r="XEI47" s="258"/>
      <c r="XEJ47" s="258"/>
      <c r="XEK47" s="258"/>
      <c r="XEL47" s="258"/>
      <c r="XEM47" s="258"/>
    </row>
    <row r="48" s="255" customFormat="1" ht="27" customHeight="1" spans="2:16367">
      <c r="B48" s="297"/>
      <c r="C48" s="275" t="s">
        <v>127</v>
      </c>
      <c r="D48" s="272" t="s">
        <v>34</v>
      </c>
      <c r="E48" s="272" t="s">
        <v>34</v>
      </c>
      <c r="F48" s="272" t="s">
        <v>34</v>
      </c>
      <c r="G48" s="273" t="s">
        <v>128</v>
      </c>
      <c r="H48" s="273"/>
      <c r="I48" s="301"/>
      <c r="XEF48" s="258"/>
      <c r="XEG48" s="258"/>
      <c r="XEH48" s="258"/>
      <c r="XEI48" s="258"/>
      <c r="XEJ48" s="258"/>
      <c r="XEK48" s="258"/>
      <c r="XEL48" s="258"/>
      <c r="XEM48" s="258"/>
    </row>
    <row r="49" s="255" customFormat="1" ht="27" customHeight="1" spans="2:16367">
      <c r="B49" s="297"/>
      <c r="C49" s="275" t="s">
        <v>217</v>
      </c>
      <c r="D49" s="272" t="s">
        <v>34</v>
      </c>
      <c r="E49" s="272" t="s">
        <v>34</v>
      </c>
      <c r="F49" s="272" t="s">
        <v>34</v>
      </c>
      <c r="G49" s="273" t="s">
        <v>218</v>
      </c>
      <c r="H49" s="273"/>
      <c r="I49" s="301"/>
      <c r="XEF49" s="258"/>
      <c r="XEG49" s="258"/>
      <c r="XEH49" s="258"/>
      <c r="XEI49" s="258"/>
      <c r="XEJ49" s="258"/>
      <c r="XEK49" s="258"/>
      <c r="XEL49" s="258"/>
      <c r="XEM49" s="258"/>
    </row>
    <row r="50" s="255" customFormat="1" ht="27" customHeight="1" spans="2:16367">
      <c r="B50" s="297"/>
      <c r="C50" s="275" t="s">
        <v>129</v>
      </c>
      <c r="D50" s="272" t="s">
        <v>34</v>
      </c>
      <c r="E50" s="272" t="s">
        <v>34</v>
      </c>
      <c r="F50" s="272" t="s">
        <v>34</v>
      </c>
      <c r="G50" s="273" t="s">
        <v>130</v>
      </c>
      <c r="H50" s="273"/>
      <c r="I50" s="301"/>
      <c r="XEF50" s="258"/>
      <c r="XEG50" s="258"/>
      <c r="XEH50" s="258"/>
      <c r="XEI50" s="258"/>
      <c r="XEJ50" s="258"/>
      <c r="XEK50" s="258"/>
      <c r="XEL50" s="258"/>
      <c r="XEM50" s="258"/>
    </row>
    <row r="51" s="255" customFormat="1" ht="27" customHeight="1" spans="2:16367">
      <c r="B51" s="297"/>
      <c r="C51" s="275" t="s">
        <v>131</v>
      </c>
      <c r="D51" s="272" t="s">
        <v>34</v>
      </c>
      <c r="E51" s="272" t="s">
        <v>34</v>
      </c>
      <c r="F51" s="272" t="s">
        <v>34</v>
      </c>
      <c r="G51" s="273" t="s">
        <v>132</v>
      </c>
      <c r="H51" s="273"/>
      <c r="I51" s="301"/>
      <c r="XEF51" s="258"/>
      <c r="XEG51" s="258"/>
      <c r="XEH51" s="258"/>
      <c r="XEI51" s="258"/>
      <c r="XEJ51" s="258"/>
      <c r="XEK51" s="258"/>
      <c r="XEL51" s="258"/>
      <c r="XEM51" s="258"/>
    </row>
    <row r="52" s="255" customFormat="1" ht="27" customHeight="1" spans="2:16367">
      <c r="B52" s="297"/>
      <c r="C52" s="275" t="s">
        <v>219</v>
      </c>
      <c r="D52" s="272" t="s">
        <v>34</v>
      </c>
      <c r="E52" s="272" t="s">
        <v>34</v>
      </c>
      <c r="F52" s="272" t="s">
        <v>34</v>
      </c>
      <c r="G52" s="273" t="s">
        <v>220</v>
      </c>
      <c r="H52" s="273"/>
      <c r="I52" s="301"/>
      <c r="XEF52" s="258"/>
      <c r="XEG52" s="258"/>
      <c r="XEH52" s="258"/>
      <c r="XEI52" s="258"/>
      <c r="XEJ52" s="258"/>
      <c r="XEK52" s="258"/>
      <c r="XEL52" s="258"/>
      <c r="XEM52" s="258"/>
    </row>
    <row r="53" s="255" customFormat="1" ht="27" customHeight="1" spans="2:16367">
      <c r="B53" s="297"/>
      <c r="C53" s="275" t="s">
        <v>221</v>
      </c>
      <c r="D53" s="272" t="s">
        <v>34</v>
      </c>
      <c r="E53" s="272" t="s">
        <v>34</v>
      </c>
      <c r="F53" s="272" t="s">
        <v>34</v>
      </c>
      <c r="G53" s="273" t="s">
        <v>222</v>
      </c>
      <c r="H53" s="273"/>
      <c r="I53" s="301"/>
      <c r="XEF53" s="258"/>
      <c r="XEG53" s="258"/>
      <c r="XEH53" s="258"/>
      <c r="XEI53" s="258"/>
      <c r="XEJ53" s="258"/>
      <c r="XEK53" s="258"/>
      <c r="XEL53" s="258"/>
      <c r="XEM53" s="258"/>
    </row>
    <row r="54" s="255" customFormat="1" ht="27" customHeight="1" spans="2:16367">
      <c r="B54" s="297"/>
      <c r="C54" s="275" t="s">
        <v>223</v>
      </c>
      <c r="D54" s="272" t="s">
        <v>34</v>
      </c>
      <c r="E54" s="272" t="s">
        <v>34</v>
      </c>
      <c r="F54" s="272" t="s">
        <v>34</v>
      </c>
      <c r="G54" s="273" t="s">
        <v>224</v>
      </c>
      <c r="H54" s="273"/>
      <c r="I54" s="301"/>
      <c r="XEF54" s="258"/>
      <c r="XEG54" s="258"/>
      <c r="XEH54" s="258"/>
      <c r="XEI54" s="258"/>
      <c r="XEJ54" s="258"/>
      <c r="XEK54" s="258"/>
      <c r="XEL54" s="258"/>
      <c r="XEM54" s="258"/>
    </row>
    <row r="55" s="255" customFormat="1" ht="27" customHeight="1" spans="2:16367">
      <c r="B55" s="297"/>
      <c r="C55" s="275" t="s">
        <v>225</v>
      </c>
      <c r="D55" s="272" t="s">
        <v>34</v>
      </c>
      <c r="E55" s="272" t="s">
        <v>34</v>
      </c>
      <c r="F55" s="272" t="s">
        <v>34</v>
      </c>
      <c r="G55" s="273" t="s">
        <v>226</v>
      </c>
      <c r="H55" s="273"/>
      <c r="I55" s="301"/>
      <c r="XEF55" s="258"/>
      <c r="XEG55" s="258"/>
      <c r="XEH55" s="258"/>
      <c r="XEI55" s="258"/>
      <c r="XEJ55" s="258"/>
      <c r="XEK55" s="258"/>
      <c r="XEL55" s="258"/>
      <c r="XEM55" s="258"/>
    </row>
    <row r="56" s="255" customFormat="1" ht="27" customHeight="1" spans="2:16367">
      <c r="B56" s="297"/>
      <c r="C56" s="275" t="s">
        <v>227</v>
      </c>
      <c r="D56" s="272" t="s">
        <v>34</v>
      </c>
      <c r="E56" s="272"/>
      <c r="F56" s="272"/>
      <c r="G56" s="273" t="s">
        <v>228</v>
      </c>
      <c r="H56" s="273"/>
      <c r="I56" s="301"/>
      <c r="XEF56" s="258"/>
      <c r="XEG56" s="258"/>
      <c r="XEH56" s="258"/>
      <c r="XEI56" s="258"/>
      <c r="XEJ56" s="258"/>
      <c r="XEK56" s="258"/>
      <c r="XEL56" s="258"/>
      <c r="XEM56" s="258"/>
    </row>
    <row r="57" s="255" customFormat="1" ht="27" customHeight="1" spans="2:16367">
      <c r="B57" s="297"/>
      <c r="C57" s="275" t="s">
        <v>133</v>
      </c>
      <c r="D57" s="272" t="s">
        <v>34</v>
      </c>
      <c r="E57" s="272"/>
      <c r="F57" s="272"/>
      <c r="G57" s="273" t="s">
        <v>134</v>
      </c>
      <c r="H57" s="273"/>
      <c r="I57" s="301"/>
      <c r="XEF57" s="258"/>
      <c r="XEG57" s="258"/>
      <c r="XEH57" s="258"/>
      <c r="XEI57" s="258"/>
      <c r="XEJ57" s="258"/>
      <c r="XEK57" s="258"/>
      <c r="XEL57" s="258"/>
      <c r="XEM57" s="258"/>
    </row>
    <row r="58" s="255" customFormat="1" ht="27" customHeight="1" spans="2:16367">
      <c r="B58" s="297"/>
      <c r="C58" s="275" t="s">
        <v>135</v>
      </c>
      <c r="D58" s="272" t="s">
        <v>34</v>
      </c>
      <c r="E58" s="272"/>
      <c r="F58" s="272"/>
      <c r="G58" s="273" t="s">
        <v>136</v>
      </c>
      <c r="H58" s="273"/>
      <c r="I58" s="301"/>
      <c r="XEF58" s="258"/>
      <c r="XEG58" s="258"/>
      <c r="XEH58" s="258"/>
      <c r="XEI58" s="258"/>
      <c r="XEJ58" s="258"/>
      <c r="XEK58" s="258"/>
      <c r="XEL58" s="258"/>
      <c r="XEM58" s="258"/>
    </row>
    <row r="59" s="255" customFormat="1" ht="27" customHeight="1" spans="2:16367">
      <c r="B59" s="279"/>
      <c r="C59" s="294" t="s">
        <v>137</v>
      </c>
      <c r="D59" s="272" t="s">
        <v>34</v>
      </c>
      <c r="E59" s="272"/>
      <c r="F59" s="272"/>
      <c r="G59" s="273" t="s">
        <v>138</v>
      </c>
      <c r="H59" s="273"/>
      <c r="I59" s="301"/>
      <c r="XEF59" s="258"/>
      <c r="XEG59" s="258"/>
      <c r="XEH59" s="258"/>
      <c r="XEI59" s="258"/>
      <c r="XEJ59" s="258"/>
      <c r="XEK59" s="258"/>
      <c r="XEL59" s="258"/>
      <c r="XEM59" s="258"/>
    </row>
    <row r="60" s="255" customFormat="1" ht="27" customHeight="1" spans="2:16367">
      <c r="B60" s="297"/>
      <c r="C60" s="275" t="s">
        <v>139</v>
      </c>
      <c r="D60" s="272"/>
      <c r="E60" s="272" t="s">
        <v>34</v>
      </c>
      <c r="F60" s="272" t="s">
        <v>34</v>
      </c>
      <c r="G60" s="273" t="s">
        <v>140</v>
      </c>
      <c r="H60" s="273"/>
      <c r="I60" s="301"/>
      <c r="XEF60" s="258"/>
      <c r="XEG60" s="258"/>
      <c r="XEH60" s="258"/>
      <c r="XEI60" s="258"/>
      <c r="XEJ60" s="258"/>
      <c r="XEK60" s="258"/>
      <c r="XEL60" s="258"/>
      <c r="XEM60" s="258"/>
    </row>
    <row r="61" s="255" customFormat="1" ht="27" customHeight="1" spans="2:16367">
      <c r="B61" s="297"/>
      <c r="C61" s="275" t="s">
        <v>141</v>
      </c>
      <c r="D61" s="272"/>
      <c r="E61" s="272" t="s">
        <v>34</v>
      </c>
      <c r="F61" s="272" t="s">
        <v>34</v>
      </c>
      <c r="G61" s="273" t="s">
        <v>142</v>
      </c>
      <c r="H61" s="273"/>
      <c r="I61" s="301"/>
      <c r="XEF61" s="258"/>
      <c r="XEG61" s="258"/>
      <c r="XEH61" s="258"/>
      <c r="XEI61" s="258"/>
      <c r="XEJ61" s="258"/>
      <c r="XEK61" s="258"/>
      <c r="XEL61" s="258"/>
      <c r="XEM61" s="258"/>
    </row>
    <row r="62" s="255" customFormat="1" ht="27" customHeight="1" spans="2:16367">
      <c r="B62" s="306"/>
      <c r="C62" s="275" t="s">
        <v>229</v>
      </c>
      <c r="D62" s="272"/>
      <c r="E62" s="272" t="s">
        <v>34</v>
      </c>
      <c r="F62" s="272" t="s">
        <v>34</v>
      </c>
      <c r="G62" s="273" t="s">
        <v>230</v>
      </c>
      <c r="H62" s="273"/>
      <c r="I62" s="301"/>
      <c r="XEF62" s="258"/>
      <c r="XEG62" s="258"/>
      <c r="XEH62" s="258"/>
      <c r="XEI62" s="258"/>
      <c r="XEJ62" s="258"/>
      <c r="XEK62" s="258"/>
      <c r="XEL62" s="258"/>
      <c r="XEM62" s="258"/>
    </row>
    <row r="63" s="255" customFormat="1" ht="27" customHeight="1" spans="2:16367">
      <c r="B63" s="307" t="s">
        <v>143</v>
      </c>
      <c r="C63" s="275" t="s">
        <v>144</v>
      </c>
      <c r="D63" s="272" t="s">
        <v>34</v>
      </c>
      <c r="E63" s="272" t="s">
        <v>34</v>
      </c>
      <c r="F63" s="272" t="s">
        <v>34</v>
      </c>
      <c r="G63" s="273" t="s">
        <v>145</v>
      </c>
      <c r="H63" s="273"/>
      <c r="I63" s="301"/>
      <c r="XEF63" s="258"/>
      <c r="XEG63" s="258"/>
      <c r="XEH63" s="258"/>
      <c r="XEI63" s="258"/>
      <c r="XEJ63" s="258"/>
      <c r="XEK63" s="258"/>
      <c r="XEL63" s="258"/>
      <c r="XEM63" s="258"/>
    </row>
    <row r="64" s="255" customFormat="1" ht="27" customHeight="1" spans="2:16367">
      <c r="B64" s="308" t="s">
        <v>146</v>
      </c>
      <c r="C64" s="293" t="s">
        <v>235</v>
      </c>
      <c r="D64" s="309" t="s">
        <v>34</v>
      </c>
      <c r="E64" s="309" t="s">
        <v>34</v>
      </c>
      <c r="F64" s="309" t="s">
        <v>34</v>
      </c>
      <c r="G64" s="273" t="s">
        <v>148</v>
      </c>
      <c r="H64" s="273"/>
      <c r="I64" s="301"/>
      <c r="XEF64" s="258"/>
      <c r="XEG64" s="258"/>
      <c r="XEH64" s="258"/>
      <c r="XEI64" s="258"/>
      <c r="XEJ64" s="258"/>
      <c r="XEK64" s="258"/>
      <c r="XEL64" s="258"/>
      <c r="XEM64" s="258"/>
    </row>
    <row r="65" s="255" customFormat="1" ht="27" customHeight="1" spans="2:16367">
      <c r="B65" s="311"/>
      <c r="C65" s="293" t="s">
        <v>149</v>
      </c>
      <c r="D65" s="272" t="s">
        <v>34</v>
      </c>
      <c r="E65" s="272" t="s">
        <v>34</v>
      </c>
      <c r="F65" s="272" t="s">
        <v>34</v>
      </c>
      <c r="G65" s="273" t="s">
        <v>150</v>
      </c>
      <c r="H65" s="273"/>
      <c r="I65" s="301"/>
      <c r="XEF65" s="258"/>
      <c r="XEG65" s="258"/>
      <c r="XEH65" s="258"/>
      <c r="XEI65" s="258"/>
      <c r="XEJ65" s="258"/>
      <c r="XEK65" s="258"/>
      <c r="XEL65" s="258"/>
      <c r="XEM65" s="258"/>
    </row>
    <row r="66" s="255" customFormat="1" ht="27" customHeight="1" spans="2:16367">
      <c r="B66" s="282" t="s">
        <v>151</v>
      </c>
      <c r="C66" s="271" t="s">
        <v>152</v>
      </c>
      <c r="D66" s="272" t="s">
        <v>34</v>
      </c>
      <c r="E66" s="272" t="s">
        <v>34</v>
      </c>
      <c r="F66" s="272" t="s">
        <v>34</v>
      </c>
      <c r="G66" s="312" t="s">
        <v>153</v>
      </c>
      <c r="H66" s="312"/>
      <c r="I66" s="329"/>
      <c r="XEF66" s="258"/>
      <c r="XEG66" s="258"/>
      <c r="XEH66" s="258"/>
      <c r="XEI66" s="258"/>
      <c r="XEJ66" s="258"/>
      <c r="XEK66" s="258"/>
      <c r="XEL66" s="258"/>
      <c r="XEM66" s="258"/>
    </row>
    <row r="67" s="255" customFormat="1" ht="27" customHeight="1" spans="2:16367">
      <c r="B67" s="283"/>
      <c r="C67" s="276" t="s">
        <v>154</v>
      </c>
      <c r="D67" s="272" t="s">
        <v>34</v>
      </c>
      <c r="E67" s="272" t="s">
        <v>34</v>
      </c>
      <c r="F67" s="272" t="s">
        <v>34</v>
      </c>
      <c r="G67" s="312" t="s">
        <v>155</v>
      </c>
      <c r="H67" s="312"/>
      <c r="I67" s="329"/>
      <c r="XEF67" s="258"/>
      <c r="XEG67" s="258"/>
      <c r="XEH67" s="258"/>
      <c r="XEI67" s="258"/>
      <c r="XEJ67" s="258"/>
      <c r="XEK67" s="258"/>
      <c r="XEL67" s="258"/>
      <c r="XEM67" s="258"/>
    </row>
    <row r="68" s="255" customFormat="1" ht="27" customHeight="1" spans="2:16367">
      <c r="B68" s="283"/>
      <c r="C68" s="276" t="s">
        <v>156</v>
      </c>
      <c r="D68" s="272" t="s">
        <v>34</v>
      </c>
      <c r="E68" s="272"/>
      <c r="F68" s="272"/>
      <c r="G68" s="312" t="s">
        <v>157</v>
      </c>
      <c r="H68" s="312"/>
      <c r="I68" s="329"/>
      <c r="XEF68" s="258"/>
      <c r="XEG68" s="258"/>
      <c r="XEH68" s="258"/>
      <c r="XEI68" s="258"/>
      <c r="XEJ68" s="258"/>
      <c r="XEK68" s="258"/>
      <c r="XEL68" s="258"/>
      <c r="XEM68" s="258"/>
    </row>
    <row r="69" s="255" customFormat="1" ht="27" customHeight="1" spans="2:16367">
      <c r="B69" s="283"/>
      <c r="C69" s="276" t="s">
        <v>160</v>
      </c>
      <c r="D69" s="271"/>
      <c r="E69" s="272" t="s">
        <v>34</v>
      </c>
      <c r="F69" s="272"/>
      <c r="G69" s="312" t="s">
        <v>161</v>
      </c>
      <c r="H69" s="312"/>
      <c r="I69" s="329"/>
      <c r="XEF69" s="258"/>
      <c r="XEG69" s="258"/>
      <c r="XEH69" s="258"/>
      <c r="XEI69" s="258"/>
      <c r="XEJ69" s="258"/>
      <c r="XEK69" s="258"/>
      <c r="XEL69" s="258"/>
      <c r="XEM69" s="258"/>
    </row>
    <row r="70" s="255" customFormat="1" ht="27" customHeight="1" spans="2:16367">
      <c r="B70" s="283"/>
      <c r="C70" s="275" t="s">
        <v>162</v>
      </c>
      <c r="D70" s="271"/>
      <c r="E70" s="271"/>
      <c r="F70" s="272" t="s">
        <v>34</v>
      </c>
      <c r="G70" s="312" t="s">
        <v>161</v>
      </c>
      <c r="H70" s="312"/>
      <c r="I70" s="329"/>
      <c r="XEF70" s="258"/>
      <c r="XEG70" s="258"/>
      <c r="XEH70" s="258"/>
      <c r="XEI70" s="258"/>
      <c r="XEJ70" s="258"/>
      <c r="XEK70" s="258"/>
      <c r="XEL70" s="258"/>
      <c r="XEM70" s="258"/>
    </row>
    <row r="71" s="255" customFormat="1" ht="27" customHeight="1" spans="2:16367">
      <c r="B71" s="283"/>
      <c r="C71" s="293" t="s">
        <v>163</v>
      </c>
      <c r="D71" s="272" t="s">
        <v>34</v>
      </c>
      <c r="E71" s="272" t="s">
        <v>34</v>
      </c>
      <c r="F71" s="272" t="s">
        <v>34</v>
      </c>
      <c r="G71" s="273" t="s">
        <v>164</v>
      </c>
      <c r="H71" s="273"/>
      <c r="I71" s="301"/>
      <c r="XEF71" s="258"/>
      <c r="XEG71" s="258"/>
      <c r="XEH71" s="258"/>
      <c r="XEI71" s="258"/>
      <c r="XEJ71" s="258"/>
      <c r="XEK71" s="258"/>
      <c r="XEL71" s="258"/>
      <c r="XEM71" s="258"/>
    </row>
    <row r="72" s="255" customFormat="1" ht="55" customHeight="1" spans="2:16367">
      <c r="B72" s="290"/>
      <c r="C72" s="293" t="s">
        <v>242</v>
      </c>
      <c r="D72" s="272"/>
      <c r="E72" s="272" t="s">
        <v>34</v>
      </c>
      <c r="F72" s="272" t="s">
        <v>34</v>
      </c>
      <c r="G72" s="273" t="s">
        <v>243</v>
      </c>
      <c r="H72" s="273"/>
      <c r="I72" s="301"/>
      <c r="XEF72" s="258"/>
      <c r="XEG72" s="258"/>
      <c r="XEH72" s="258"/>
      <c r="XEI72" s="258"/>
      <c r="XEJ72" s="258"/>
      <c r="XEK72" s="258"/>
      <c r="XEL72" s="258"/>
      <c r="XEM72" s="258"/>
    </row>
    <row r="73" s="255" customFormat="1" ht="27" customHeight="1" spans="2:16367">
      <c r="B73" s="270" t="s">
        <v>165</v>
      </c>
      <c r="C73" s="313" t="s">
        <v>166</v>
      </c>
      <c r="D73" s="272" t="s">
        <v>34</v>
      </c>
      <c r="E73" s="272" t="s">
        <v>34</v>
      </c>
      <c r="F73" s="272" t="s">
        <v>34</v>
      </c>
      <c r="G73" s="312" t="s">
        <v>167</v>
      </c>
      <c r="H73" s="312"/>
      <c r="I73" s="329"/>
      <c r="XEF73" s="258"/>
      <c r="XEG73" s="258"/>
      <c r="XEH73" s="258"/>
      <c r="XEI73" s="258"/>
      <c r="XEJ73" s="258"/>
      <c r="XEK73" s="258"/>
      <c r="XEL73" s="258"/>
      <c r="XEM73" s="258"/>
    </row>
    <row r="74" s="255" customFormat="1" ht="27" customHeight="1" spans="2:16367">
      <c r="B74" s="282" t="s">
        <v>168</v>
      </c>
      <c r="C74" s="275" t="s">
        <v>169</v>
      </c>
      <c r="D74" s="272" t="s">
        <v>34</v>
      </c>
      <c r="E74" s="272" t="s">
        <v>34</v>
      </c>
      <c r="F74" s="272" t="s">
        <v>34</v>
      </c>
      <c r="G74" s="314" t="s">
        <v>170</v>
      </c>
      <c r="H74" s="315"/>
      <c r="I74" s="330"/>
      <c r="XEF74" s="258"/>
      <c r="XEG74" s="258"/>
      <c r="XEH74" s="258"/>
      <c r="XEI74" s="258"/>
      <c r="XEJ74" s="258"/>
      <c r="XEK74" s="258"/>
      <c r="XEL74" s="258"/>
      <c r="XEM74" s="258"/>
    </row>
    <row r="75" s="255" customFormat="1" ht="27" customHeight="1" spans="2:16367">
      <c r="B75" s="290"/>
      <c r="C75" s="275" t="s">
        <v>171</v>
      </c>
      <c r="D75" s="272" t="s">
        <v>34</v>
      </c>
      <c r="E75" s="272" t="s">
        <v>34</v>
      </c>
      <c r="F75" s="272" t="s">
        <v>34</v>
      </c>
      <c r="G75" s="316"/>
      <c r="H75" s="317"/>
      <c r="I75" s="331"/>
      <c r="XEF75" s="258"/>
      <c r="XEG75" s="258"/>
      <c r="XEH75" s="258"/>
      <c r="XEI75" s="258"/>
      <c r="XEJ75" s="258"/>
      <c r="XEK75" s="258"/>
      <c r="XEL75" s="258"/>
      <c r="XEM75" s="258"/>
    </row>
    <row r="76" s="255" customFormat="1" ht="27" customHeight="1" spans="2:16367">
      <c r="B76" s="270" t="s">
        <v>236</v>
      </c>
      <c r="C76" s="275" t="s">
        <v>237</v>
      </c>
      <c r="D76" s="272" t="s">
        <v>34</v>
      </c>
      <c r="E76" s="272" t="s">
        <v>34</v>
      </c>
      <c r="F76" s="272" t="s">
        <v>34</v>
      </c>
      <c r="G76" s="312" t="s">
        <v>238</v>
      </c>
      <c r="H76" s="312"/>
      <c r="I76" s="329"/>
      <c r="XEF76" s="258"/>
      <c r="XEG76" s="258"/>
      <c r="XEH76" s="258"/>
      <c r="XEI76" s="258"/>
      <c r="XEJ76" s="258"/>
      <c r="XEK76" s="258"/>
      <c r="XEL76" s="258"/>
      <c r="XEM76" s="258"/>
    </row>
    <row r="77" s="255" customFormat="1" ht="27" customHeight="1" spans="2:16367">
      <c r="B77" s="277" t="s">
        <v>244</v>
      </c>
      <c r="C77" s="294" t="s">
        <v>245</v>
      </c>
      <c r="D77" s="272" t="s">
        <v>34</v>
      </c>
      <c r="E77" s="272" t="s">
        <v>34</v>
      </c>
      <c r="F77" s="272" t="s">
        <v>34</v>
      </c>
      <c r="G77" s="273" t="s">
        <v>246</v>
      </c>
      <c r="H77" s="273"/>
      <c r="I77" s="301"/>
      <c r="XEF77" s="258"/>
      <c r="XEG77" s="258"/>
      <c r="XEH77" s="258"/>
      <c r="XEI77" s="258"/>
      <c r="XEJ77" s="258"/>
      <c r="XEK77" s="258"/>
      <c r="XEL77" s="258"/>
      <c r="XEM77" s="258"/>
    </row>
    <row r="78" s="255" customFormat="1" ht="27" customHeight="1" spans="2:16367">
      <c r="B78" s="277" t="s">
        <v>172</v>
      </c>
      <c r="C78" s="294" t="s">
        <v>173</v>
      </c>
      <c r="D78" s="272" t="s">
        <v>34</v>
      </c>
      <c r="E78" s="272" t="s">
        <v>34</v>
      </c>
      <c r="F78" s="272" t="s">
        <v>34</v>
      </c>
      <c r="G78" s="273" t="s">
        <v>174</v>
      </c>
      <c r="H78" s="273"/>
      <c r="I78" s="301"/>
      <c r="XEF78" s="258"/>
      <c r="XEG78" s="258"/>
      <c r="XEH78" s="258"/>
      <c r="XEI78" s="258"/>
      <c r="XEJ78" s="258"/>
      <c r="XEK78" s="258"/>
      <c r="XEL78" s="258"/>
      <c r="XEM78" s="258"/>
    </row>
    <row r="79" s="255" customFormat="1" ht="27" customHeight="1" spans="2:16367">
      <c r="B79" s="277" t="s">
        <v>175</v>
      </c>
      <c r="C79" s="293" t="s">
        <v>176</v>
      </c>
      <c r="D79" s="272" t="s">
        <v>34</v>
      </c>
      <c r="E79" s="272" t="s">
        <v>34</v>
      </c>
      <c r="F79" s="272" t="s">
        <v>34</v>
      </c>
      <c r="G79" s="273"/>
      <c r="H79" s="273"/>
      <c r="I79" s="301"/>
      <c r="XEF79" s="258"/>
      <c r="XEG79" s="258"/>
      <c r="XEH79" s="258"/>
      <c r="XEI79" s="258"/>
      <c r="XEJ79" s="258"/>
      <c r="XEK79" s="258"/>
      <c r="XEL79" s="258"/>
      <c r="XEM79" s="258"/>
    </row>
    <row r="80" s="255" customFormat="1" ht="27" customHeight="1" spans="2:16367">
      <c r="B80" s="270" t="s">
        <v>177</v>
      </c>
      <c r="C80" s="318"/>
      <c r="D80" s="272" t="s">
        <v>34</v>
      </c>
      <c r="E80" s="272" t="s">
        <v>34</v>
      </c>
      <c r="F80" s="272" t="s">
        <v>34</v>
      </c>
      <c r="G80" s="273"/>
      <c r="H80" s="273"/>
      <c r="I80" s="301"/>
      <c r="XEF80" s="258"/>
      <c r="XEG80" s="258"/>
      <c r="XEH80" s="258"/>
      <c r="XEI80" s="258"/>
      <c r="XEJ80" s="258"/>
      <c r="XEK80" s="258"/>
      <c r="XEL80" s="258"/>
      <c r="XEM80" s="258"/>
    </row>
    <row r="81" s="255" customFormat="1" ht="27" customHeight="1" spans="2:16367">
      <c r="B81" s="270" t="s">
        <v>178</v>
      </c>
      <c r="C81" s="318"/>
      <c r="D81" s="272" t="s">
        <v>34</v>
      </c>
      <c r="E81" s="272" t="s">
        <v>34</v>
      </c>
      <c r="F81" s="272" t="s">
        <v>34</v>
      </c>
      <c r="G81" s="273"/>
      <c r="H81" s="273"/>
      <c r="I81" s="301"/>
      <c r="XEF81" s="258"/>
      <c r="XEG81" s="258"/>
      <c r="XEH81" s="258"/>
      <c r="XEI81" s="258"/>
      <c r="XEJ81" s="258"/>
      <c r="XEK81" s="258"/>
      <c r="XEL81" s="258"/>
      <c r="XEM81" s="258"/>
    </row>
    <row r="82" s="255" customFormat="1" ht="27" customHeight="1" spans="2:16367">
      <c r="B82" s="319" t="s">
        <v>179</v>
      </c>
      <c r="C82" s="320"/>
      <c r="D82" s="321" t="s">
        <v>34</v>
      </c>
      <c r="E82" s="321" t="s">
        <v>34</v>
      </c>
      <c r="F82" s="321" t="s">
        <v>34</v>
      </c>
      <c r="G82" s="322"/>
      <c r="H82" s="322"/>
      <c r="I82" s="332"/>
      <c r="XEF82" s="258"/>
      <c r="XEG82" s="258"/>
      <c r="XEH82" s="258"/>
      <c r="XEI82" s="258"/>
      <c r="XEJ82" s="258"/>
      <c r="XEK82" s="258"/>
      <c r="XEL82" s="258"/>
      <c r="XEM82" s="258"/>
    </row>
    <row r="83" s="255" customFormat="1" ht="27" customHeight="1" spans="2:16367">
      <c r="B83" s="323" t="s">
        <v>180</v>
      </c>
      <c r="C83" s="324"/>
      <c r="D83" s="324"/>
      <c r="E83" s="324"/>
      <c r="F83" s="324"/>
      <c r="G83" s="324"/>
      <c r="H83" s="324"/>
      <c r="I83" s="333"/>
      <c r="XEF83" s="258"/>
      <c r="XEG83" s="258"/>
      <c r="XEH83" s="258"/>
      <c r="XEI83" s="258"/>
      <c r="XEJ83" s="258"/>
      <c r="XEK83" s="258"/>
      <c r="XEL83" s="258"/>
      <c r="XEM83" s="258"/>
    </row>
    <row r="84" s="255" customFormat="1" ht="40" customHeight="1" spans="2:16367">
      <c r="B84" s="290" t="s">
        <v>181</v>
      </c>
      <c r="C84" s="325" t="s">
        <v>182</v>
      </c>
      <c r="D84" s="325"/>
      <c r="E84" s="325"/>
      <c r="F84" s="325"/>
      <c r="G84" s="326" t="s">
        <v>183</v>
      </c>
      <c r="H84" s="326"/>
      <c r="I84" s="334"/>
      <c r="XEF84" s="258"/>
      <c r="XEG84" s="258"/>
      <c r="XEH84" s="258"/>
      <c r="XEI84" s="258"/>
      <c r="XEJ84" s="258"/>
      <c r="XEK84" s="258"/>
      <c r="XEL84" s="258"/>
      <c r="XEM84" s="258"/>
    </row>
    <row r="85" s="255" customFormat="1" ht="40" customHeight="1" spans="2:16367">
      <c r="B85" s="270"/>
      <c r="C85" s="272" t="s">
        <v>184</v>
      </c>
      <c r="D85" s="272"/>
      <c r="E85" s="272"/>
      <c r="F85" s="272"/>
      <c r="G85" s="273" t="s">
        <v>185</v>
      </c>
      <c r="H85" s="273"/>
      <c r="I85" s="301"/>
      <c r="XEF85" s="258"/>
      <c r="XEG85" s="258"/>
      <c r="XEH85" s="258"/>
      <c r="XEI85" s="258"/>
      <c r="XEJ85" s="258"/>
      <c r="XEK85" s="258"/>
      <c r="XEL85" s="258"/>
      <c r="XEM85" s="258"/>
    </row>
    <row r="86" s="255" customFormat="1" ht="40" customHeight="1" spans="2:16367">
      <c r="B86" s="270" t="s">
        <v>247</v>
      </c>
      <c r="C86" s="272" t="s">
        <v>248</v>
      </c>
      <c r="D86" s="272"/>
      <c r="E86" s="272"/>
      <c r="F86" s="272"/>
      <c r="G86" s="273" t="s">
        <v>249</v>
      </c>
      <c r="H86" s="273"/>
      <c r="I86" s="301"/>
      <c r="XEF86" s="258"/>
      <c r="XEG86" s="258"/>
      <c r="XEH86" s="258"/>
      <c r="XEI86" s="258"/>
      <c r="XEJ86" s="258"/>
      <c r="XEK86" s="258"/>
      <c r="XEL86" s="258"/>
      <c r="XEM86" s="258"/>
    </row>
    <row r="87" s="255" customFormat="1" ht="40" customHeight="1" spans="2:16367">
      <c r="B87" s="270" t="s">
        <v>186</v>
      </c>
      <c r="C87" s="272" t="s">
        <v>187</v>
      </c>
      <c r="D87" s="272" t="s">
        <v>34</v>
      </c>
      <c r="E87" s="272" t="s">
        <v>34</v>
      </c>
      <c r="F87" s="272" t="s">
        <v>34</v>
      </c>
      <c r="G87" s="273" t="s">
        <v>188</v>
      </c>
      <c r="H87" s="273"/>
      <c r="I87" s="301"/>
      <c r="XEF87" s="258"/>
      <c r="XEG87" s="258"/>
      <c r="XEH87" s="258"/>
      <c r="XEI87" s="258"/>
      <c r="XEJ87" s="258"/>
      <c r="XEK87" s="258"/>
      <c r="XEL87" s="258"/>
      <c r="XEM87" s="258"/>
    </row>
    <row r="88" s="255" customFormat="1" ht="40" customHeight="1" spans="2:16367">
      <c r="B88" s="270"/>
      <c r="C88" s="272" t="s">
        <v>189</v>
      </c>
      <c r="D88" s="272" t="s">
        <v>34</v>
      </c>
      <c r="E88" s="272" t="s">
        <v>34</v>
      </c>
      <c r="F88" s="272" t="s">
        <v>34</v>
      </c>
      <c r="G88" s="273" t="s">
        <v>190</v>
      </c>
      <c r="H88" s="273"/>
      <c r="I88" s="301"/>
      <c r="XEF88" s="258"/>
      <c r="XEG88" s="258"/>
      <c r="XEH88" s="258"/>
      <c r="XEI88" s="258"/>
      <c r="XEJ88" s="258"/>
      <c r="XEK88" s="258"/>
      <c r="XEL88" s="258"/>
      <c r="XEM88" s="258"/>
    </row>
    <row r="89" s="255" customFormat="1" ht="40" customHeight="1" spans="2:16367">
      <c r="B89" s="270"/>
      <c r="C89" s="272" t="s">
        <v>191</v>
      </c>
      <c r="D89" s="272" t="s">
        <v>34</v>
      </c>
      <c r="E89" s="272" t="s">
        <v>34</v>
      </c>
      <c r="F89" s="272" t="s">
        <v>34</v>
      </c>
      <c r="G89" s="273" t="s">
        <v>192</v>
      </c>
      <c r="H89" s="273"/>
      <c r="I89" s="301"/>
      <c r="XEF89" s="258"/>
      <c r="XEG89" s="258"/>
      <c r="XEH89" s="258"/>
      <c r="XEI89" s="258"/>
      <c r="XEJ89" s="258"/>
      <c r="XEK89" s="258"/>
      <c r="XEL89" s="258"/>
      <c r="XEM89" s="258"/>
    </row>
    <row r="90" s="256" customFormat="1" ht="40" customHeight="1" spans="1:9">
      <c r="A90" s="260"/>
      <c r="B90" s="270"/>
      <c r="C90" s="272" t="s">
        <v>193</v>
      </c>
      <c r="D90" s="272" t="s">
        <v>34</v>
      </c>
      <c r="E90" s="272" t="s">
        <v>34</v>
      </c>
      <c r="F90" s="272" t="s">
        <v>34</v>
      </c>
      <c r="G90" s="273" t="s">
        <v>194</v>
      </c>
      <c r="H90" s="273"/>
      <c r="I90" s="301"/>
    </row>
    <row r="91" s="255" customFormat="1" ht="40" customHeight="1" spans="2:16367">
      <c r="B91" s="270"/>
      <c r="C91" s="272" t="s">
        <v>195</v>
      </c>
      <c r="D91" s="272" t="s">
        <v>34</v>
      </c>
      <c r="E91" s="272" t="s">
        <v>34</v>
      </c>
      <c r="F91" s="272" t="s">
        <v>34</v>
      </c>
      <c r="G91" s="273" t="s">
        <v>196</v>
      </c>
      <c r="H91" s="273"/>
      <c r="I91" s="301"/>
      <c r="XEF91" s="258"/>
      <c r="XEG91" s="258"/>
      <c r="XEH91" s="258"/>
      <c r="XEI91" s="258"/>
      <c r="XEJ91" s="258"/>
      <c r="XEK91" s="258"/>
      <c r="XEL91" s="258"/>
      <c r="XEM91" s="258"/>
    </row>
    <row r="92" s="255" customFormat="1" ht="40" customHeight="1" spans="2:16367">
      <c r="B92" s="270"/>
      <c r="C92" s="272" t="s">
        <v>197</v>
      </c>
      <c r="D92" s="272" t="s">
        <v>34</v>
      </c>
      <c r="E92" s="272" t="s">
        <v>34</v>
      </c>
      <c r="F92" s="272" t="s">
        <v>34</v>
      </c>
      <c r="G92" s="273" t="s">
        <v>198</v>
      </c>
      <c r="H92" s="273"/>
      <c r="I92" s="301"/>
      <c r="XEF92" s="258"/>
      <c r="XEG92" s="258"/>
      <c r="XEH92" s="258"/>
      <c r="XEI92" s="258"/>
      <c r="XEJ92" s="258"/>
      <c r="XEK92" s="258"/>
      <c r="XEL92" s="258"/>
      <c r="XEM92" s="258"/>
    </row>
    <row r="93" s="255" customFormat="1" ht="40" customHeight="1" spans="2:16367">
      <c r="B93" s="319"/>
      <c r="C93" s="321" t="s">
        <v>199</v>
      </c>
      <c r="D93" s="321" t="s">
        <v>34</v>
      </c>
      <c r="E93" s="321" t="s">
        <v>34</v>
      </c>
      <c r="F93" s="321" t="s">
        <v>34</v>
      </c>
      <c r="G93" s="322" t="s">
        <v>200</v>
      </c>
      <c r="H93" s="322"/>
      <c r="I93" s="332"/>
      <c r="XEF93" s="258"/>
      <c r="XEG93" s="258"/>
      <c r="XEH93" s="258"/>
      <c r="XEI93" s="258"/>
      <c r="XEJ93" s="258"/>
      <c r="XEK93" s="258"/>
      <c r="XEL93" s="258"/>
      <c r="XEM93" s="258"/>
    </row>
    <row r="94" s="255" customFormat="1" ht="40" customHeight="1" spans="3:16367">
      <c r="C94" s="327" t="s">
        <v>201</v>
      </c>
      <c r="D94" s="328">
        <v>6888</v>
      </c>
      <c r="E94" s="328">
        <v>6888</v>
      </c>
      <c r="F94" s="328">
        <v>6888</v>
      </c>
      <c r="XEF94" s="258"/>
      <c r="XEG94" s="258"/>
      <c r="XEH94" s="258"/>
      <c r="XEI94" s="258"/>
      <c r="XEJ94" s="258"/>
      <c r="XEK94" s="258"/>
      <c r="XEL94" s="258"/>
      <c r="XEM94" s="258"/>
    </row>
    <row r="95" s="255" customFormat="1" spans="16360:16375">
      <c r="XEF95" s="258"/>
      <c r="XEG95" s="258"/>
      <c r="XEH95" s="258"/>
      <c r="XEI95" s="258"/>
      <c r="XEJ95" s="258"/>
      <c r="XEK95" s="258"/>
      <c r="XEL95" s="258"/>
      <c r="XEM95" s="258"/>
      <c r="XEN95"/>
      <c r="XEO95"/>
      <c r="XEP95"/>
      <c r="XEQ95"/>
      <c r="XER95"/>
      <c r="XES95"/>
      <c r="XET95"/>
      <c r="XEU95"/>
    </row>
    <row r="96" s="255" customFormat="1" spans="16360:16375">
      <c r="XEF96" s="258"/>
      <c r="XEG96" s="258"/>
      <c r="XEH96" s="258"/>
      <c r="XEI96" s="258"/>
      <c r="XEJ96" s="258"/>
      <c r="XEK96" s="258"/>
      <c r="XEL96" s="258"/>
      <c r="XEM96" s="258"/>
      <c r="XEN96"/>
      <c r="XEO96"/>
      <c r="XEP96"/>
      <c r="XEQ96"/>
      <c r="XER96"/>
      <c r="XES96"/>
      <c r="XET96"/>
      <c r="XEU96"/>
    </row>
    <row r="97" s="255" customFormat="1" spans="16360:16375">
      <c r="XEF97" s="258"/>
      <c r="XEG97" s="258"/>
      <c r="XEH97" s="258"/>
      <c r="XEI97" s="258"/>
      <c r="XEJ97" s="258"/>
      <c r="XEK97" s="258"/>
      <c r="XEL97" s="258"/>
      <c r="XEM97" s="258"/>
      <c r="XEN97"/>
      <c r="XEO97"/>
      <c r="XEP97"/>
      <c r="XEQ97"/>
      <c r="XER97"/>
      <c r="XES97"/>
      <c r="XET97"/>
      <c r="XEU97"/>
    </row>
    <row r="98" s="255" customFormat="1" spans="16360:16375">
      <c r="XEF98" s="258"/>
      <c r="XEG98" s="258"/>
      <c r="XEH98" s="258"/>
      <c r="XEI98" s="258"/>
      <c r="XEJ98" s="258"/>
      <c r="XEK98" s="258"/>
      <c r="XEL98" s="258"/>
      <c r="XEM98" s="258"/>
      <c r="XEN98"/>
      <c r="XEO98"/>
      <c r="XEP98"/>
      <c r="XEQ98"/>
      <c r="XER98"/>
      <c r="XES98"/>
      <c r="XET98"/>
      <c r="XEU98"/>
    </row>
    <row r="99" s="255" customFormat="1" spans="16360:16375">
      <c r="XEF99" s="258"/>
      <c r="XEG99" s="258"/>
      <c r="XEH99" s="258"/>
      <c r="XEI99" s="258"/>
      <c r="XEJ99" s="258"/>
      <c r="XEK99" s="258"/>
      <c r="XEL99" s="258"/>
      <c r="XEM99" s="258"/>
      <c r="XEN99"/>
      <c r="XEO99"/>
      <c r="XEP99"/>
      <c r="XEQ99"/>
      <c r="XER99"/>
      <c r="XES99"/>
      <c r="XET99"/>
      <c r="XEU99"/>
    </row>
    <row r="100" s="255" customFormat="1" spans="16360:16375">
      <c r="XEF100" s="258"/>
      <c r="XEG100" s="258"/>
      <c r="XEH100" s="258"/>
      <c r="XEI100" s="258"/>
      <c r="XEJ100" s="258"/>
      <c r="XEK100" s="258"/>
      <c r="XEL100" s="258"/>
      <c r="XEM100" s="258"/>
      <c r="XEN100"/>
      <c r="XEO100"/>
      <c r="XEP100"/>
      <c r="XEQ100"/>
      <c r="XER100"/>
      <c r="XES100"/>
      <c r="XET100"/>
      <c r="XEU100"/>
    </row>
  </sheetData>
  <mergeCells count="107">
    <mergeCell ref="B1:I1"/>
    <mergeCell ref="E2:F2"/>
    <mergeCell ref="G4:I4"/>
    <mergeCell ref="G5:I5"/>
    <mergeCell ref="G6:I6"/>
    <mergeCell ref="G7:I7"/>
    <mergeCell ref="G8:I8"/>
    <mergeCell ref="G9:I9"/>
    <mergeCell ref="G10:I10"/>
    <mergeCell ref="G11:I11"/>
    <mergeCell ref="G12:I12"/>
    <mergeCell ref="G13:I13"/>
    <mergeCell ref="G14:I14"/>
    <mergeCell ref="G15:I15"/>
    <mergeCell ref="G18:I18"/>
    <mergeCell ref="G19:I19"/>
    <mergeCell ref="G20:I20"/>
    <mergeCell ref="G21:I21"/>
    <mergeCell ref="G22:I22"/>
    <mergeCell ref="G26:I26"/>
    <mergeCell ref="G27:I27"/>
    <mergeCell ref="G28:I28"/>
    <mergeCell ref="G29:I29"/>
    <mergeCell ref="G33:I33"/>
    <mergeCell ref="G34:I34"/>
    <mergeCell ref="G37:I37"/>
    <mergeCell ref="G38:I38"/>
    <mergeCell ref="G39:I39"/>
    <mergeCell ref="G40:I40"/>
    <mergeCell ref="G41:I41"/>
    <mergeCell ref="G42:I42"/>
    <mergeCell ref="G43:I43"/>
    <mergeCell ref="G44:I44"/>
    <mergeCell ref="G45:I45"/>
    <mergeCell ref="G46:I46"/>
    <mergeCell ref="G47:I47"/>
    <mergeCell ref="G48:I48"/>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63:I63"/>
    <mergeCell ref="G64:I64"/>
    <mergeCell ref="G65:I65"/>
    <mergeCell ref="G66:I66"/>
    <mergeCell ref="G67:I67"/>
    <mergeCell ref="G68:I68"/>
    <mergeCell ref="G69:I69"/>
    <mergeCell ref="G70:I70"/>
    <mergeCell ref="G71:I71"/>
    <mergeCell ref="G72:I72"/>
    <mergeCell ref="G73:I73"/>
    <mergeCell ref="G76:I76"/>
    <mergeCell ref="G77:I77"/>
    <mergeCell ref="G78:I78"/>
    <mergeCell ref="G79:I79"/>
    <mergeCell ref="B80:C80"/>
    <mergeCell ref="G80:I80"/>
    <mergeCell ref="B81:C81"/>
    <mergeCell ref="G81:I81"/>
    <mergeCell ref="B82:C82"/>
    <mergeCell ref="G82:I82"/>
    <mergeCell ref="B83:I83"/>
    <mergeCell ref="G84:I84"/>
    <mergeCell ref="G85:I85"/>
    <mergeCell ref="G86:I86"/>
    <mergeCell ref="G87:I87"/>
    <mergeCell ref="G88:I88"/>
    <mergeCell ref="G89:I89"/>
    <mergeCell ref="G90:I90"/>
    <mergeCell ref="G91:I91"/>
    <mergeCell ref="G92:I92"/>
    <mergeCell ref="G93:I93"/>
    <mergeCell ref="B7:B12"/>
    <mergeCell ref="B16:B19"/>
    <mergeCell ref="B22:B32"/>
    <mergeCell ref="B33:B34"/>
    <mergeCell ref="B35:B39"/>
    <mergeCell ref="B40:B43"/>
    <mergeCell ref="B44:B46"/>
    <mergeCell ref="B47:B62"/>
    <mergeCell ref="B64:B65"/>
    <mergeCell ref="B66:B72"/>
    <mergeCell ref="B74:B75"/>
    <mergeCell ref="B84:B85"/>
    <mergeCell ref="B87:B93"/>
    <mergeCell ref="D2:D3"/>
    <mergeCell ref="D16:D17"/>
    <mergeCell ref="E16:E17"/>
    <mergeCell ref="F16:F17"/>
    <mergeCell ref="B2:C3"/>
    <mergeCell ref="G2:I3"/>
    <mergeCell ref="G16:I17"/>
    <mergeCell ref="G23:I25"/>
    <mergeCell ref="G30:I32"/>
    <mergeCell ref="G35:I36"/>
    <mergeCell ref="G74:I75"/>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M111"/>
  <sheetViews>
    <sheetView workbookViewId="0">
      <selection activeCell="H111" sqref="H111"/>
    </sheetView>
  </sheetViews>
  <sheetFormatPr defaultColWidth="9" defaultRowHeight="13.5"/>
  <cols>
    <col min="1" max="1" width="1.75" style="255" customWidth="1"/>
    <col min="2" max="2" width="16.375" style="255" customWidth="1"/>
    <col min="3" max="3" width="33.875" style="255" customWidth="1"/>
    <col min="4" max="6" width="8.75" style="255" customWidth="1"/>
    <col min="7" max="9" width="22.875" style="255" customWidth="1"/>
    <col min="10" max="10" width="2.5" style="255" customWidth="1"/>
    <col min="11" max="16351" width="9" style="255"/>
    <col min="16352" max="16359" width="9" style="258"/>
  </cols>
  <sheetData>
    <row r="1" s="255" customFormat="1" ht="52" customHeight="1" spans="2:9">
      <c r="B1" s="259" t="s">
        <v>250</v>
      </c>
      <c r="C1" s="259"/>
      <c r="D1" s="259"/>
      <c r="E1" s="259"/>
      <c r="F1" s="259"/>
      <c r="G1" s="259"/>
      <c r="H1" s="259"/>
      <c r="I1" s="259"/>
    </row>
    <row r="2" s="256" customFormat="1" ht="30" customHeight="1" spans="1:9">
      <c r="A2" s="260"/>
      <c r="B2" s="261" t="s">
        <v>26</v>
      </c>
      <c r="C2" s="262"/>
      <c r="D2" s="262" t="s">
        <v>27</v>
      </c>
      <c r="E2" s="262" t="s">
        <v>28</v>
      </c>
      <c r="F2" s="262"/>
      <c r="G2" s="262" t="s">
        <v>29</v>
      </c>
      <c r="H2" s="262"/>
      <c r="I2" s="298"/>
    </row>
    <row r="3" s="256" customFormat="1" ht="30" customHeight="1" spans="1:9">
      <c r="A3" s="260"/>
      <c r="B3" s="263"/>
      <c r="C3" s="264"/>
      <c r="D3" s="264"/>
      <c r="E3" s="264" t="s">
        <v>30</v>
      </c>
      <c r="F3" s="264" t="s">
        <v>31</v>
      </c>
      <c r="G3" s="264"/>
      <c r="H3" s="264"/>
      <c r="I3" s="299"/>
    </row>
    <row r="4" s="257" customFormat="1" ht="27" customHeight="1" spans="1:9">
      <c r="A4" s="265"/>
      <c r="B4" s="266" t="s">
        <v>32</v>
      </c>
      <c r="C4" s="267" t="s">
        <v>33</v>
      </c>
      <c r="D4" s="268" t="s">
        <v>34</v>
      </c>
      <c r="E4" s="268" t="s">
        <v>34</v>
      </c>
      <c r="F4" s="268" t="s">
        <v>34</v>
      </c>
      <c r="G4" s="269" t="s">
        <v>35</v>
      </c>
      <c r="H4" s="269"/>
      <c r="I4" s="300"/>
    </row>
    <row r="5" s="257" customFormat="1" ht="27" customHeight="1" spans="1:9">
      <c r="A5" s="265"/>
      <c r="B5" s="270" t="s">
        <v>36</v>
      </c>
      <c r="C5" s="271" t="s">
        <v>37</v>
      </c>
      <c r="D5" s="272" t="s">
        <v>34</v>
      </c>
      <c r="E5" s="272" t="s">
        <v>34</v>
      </c>
      <c r="F5" s="272" t="s">
        <v>34</v>
      </c>
      <c r="G5" s="273" t="s">
        <v>38</v>
      </c>
      <c r="H5" s="273"/>
      <c r="I5" s="301"/>
    </row>
    <row r="6" s="257" customFormat="1" ht="27" customHeight="1" spans="1:9">
      <c r="A6" s="265"/>
      <c r="B6" s="270" t="s">
        <v>39</v>
      </c>
      <c r="C6" s="271" t="s">
        <v>40</v>
      </c>
      <c r="D6" s="272" t="s">
        <v>34</v>
      </c>
      <c r="E6" s="272" t="s">
        <v>34</v>
      </c>
      <c r="F6" s="272" t="s">
        <v>34</v>
      </c>
      <c r="G6" s="273" t="s">
        <v>41</v>
      </c>
      <c r="H6" s="273"/>
      <c r="I6" s="301"/>
    </row>
    <row r="7" s="257" customFormat="1" ht="27" customHeight="1" spans="1:9">
      <c r="A7" s="265"/>
      <c r="B7" s="270" t="s">
        <v>42</v>
      </c>
      <c r="C7" s="271" t="s">
        <v>43</v>
      </c>
      <c r="D7" s="272" t="s">
        <v>34</v>
      </c>
      <c r="E7" s="272" t="s">
        <v>34</v>
      </c>
      <c r="F7" s="272" t="s">
        <v>34</v>
      </c>
      <c r="G7" s="273" t="s">
        <v>44</v>
      </c>
      <c r="H7" s="273"/>
      <c r="I7" s="301"/>
    </row>
    <row r="8" s="257" customFormat="1" ht="27" customHeight="1" spans="1:9">
      <c r="A8" s="265"/>
      <c r="B8" s="270"/>
      <c r="C8" s="271" t="s">
        <v>45</v>
      </c>
      <c r="D8" s="272" t="s">
        <v>34</v>
      </c>
      <c r="E8" s="272" t="s">
        <v>34</v>
      </c>
      <c r="F8" s="272" t="s">
        <v>34</v>
      </c>
      <c r="G8" s="273" t="s">
        <v>46</v>
      </c>
      <c r="H8" s="273"/>
      <c r="I8" s="301"/>
    </row>
    <row r="9" s="255" customFormat="1" ht="27" customHeight="1" spans="1:9">
      <c r="A9" s="274"/>
      <c r="B9" s="270"/>
      <c r="C9" s="271" t="s">
        <v>47</v>
      </c>
      <c r="D9" s="272" t="s">
        <v>34</v>
      </c>
      <c r="E9" s="272" t="s">
        <v>34</v>
      </c>
      <c r="F9" s="272" t="s">
        <v>34</v>
      </c>
      <c r="G9" s="273" t="s">
        <v>48</v>
      </c>
      <c r="H9" s="273"/>
      <c r="I9" s="301"/>
    </row>
    <row r="10" s="255" customFormat="1" ht="27" customHeight="1" spans="1:9">
      <c r="A10" s="274"/>
      <c r="B10" s="270"/>
      <c r="C10" s="271" t="s">
        <v>49</v>
      </c>
      <c r="D10" s="272" t="s">
        <v>34</v>
      </c>
      <c r="E10" s="272" t="s">
        <v>34</v>
      </c>
      <c r="F10" s="272" t="s">
        <v>34</v>
      </c>
      <c r="G10" s="273" t="s">
        <v>50</v>
      </c>
      <c r="H10" s="273"/>
      <c r="I10" s="301"/>
    </row>
    <row r="11" s="255" customFormat="1" ht="27" customHeight="1" spans="1:9">
      <c r="A11" s="274"/>
      <c r="B11" s="270"/>
      <c r="C11" s="275" t="s">
        <v>51</v>
      </c>
      <c r="D11" s="272" t="s">
        <v>34</v>
      </c>
      <c r="E11" s="272" t="s">
        <v>34</v>
      </c>
      <c r="F11" s="272" t="s">
        <v>34</v>
      </c>
      <c r="G11" s="273" t="s">
        <v>52</v>
      </c>
      <c r="H11" s="273"/>
      <c r="I11" s="301"/>
    </row>
    <row r="12" s="255" customFormat="1" ht="27" customHeight="1" spans="1:9">
      <c r="A12" s="274"/>
      <c r="B12" s="270"/>
      <c r="C12" s="276" t="s">
        <v>53</v>
      </c>
      <c r="D12" s="272" t="s">
        <v>34</v>
      </c>
      <c r="E12" s="272" t="s">
        <v>34</v>
      </c>
      <c r="F12" s="272" t="s">
        <v>34</v>
      </c>
      <c r="G12" s="273" t="s">
        <v>54</v>
      </c>
      <c r="H12" s="273"/>
      <c r="I12" s="301"/>
    </row>
    <row r="13" s="255" customFormat="1" ht="27" customHeight="1" spans="1:9">
      <c r="A13" s="274"/>
      <c r="B13" s="270" t="s">
        <v>55</v>
      </c>
      <c r="C13" s="271" t="s">
        <v>56</v>
      </c>
      <c r="D13" s="272" t="s">
        <v>34</v>
      </c>
      <c r="E13" s="272" t="s">
        <v>34</v>
      </c>
      <c r="F13" s="272" t="s">
        <v>34</v>
      </c>
      <c r="G13" s="273" t="s">
        <v>57</v>
      </c>
      <c r="H13" s="273"/>
      <c r="I13" s="301"/>
    </row>
    <row r="14" s="255" customFormat="1" ht="27" customHeight="1" spans="1:9">
      <c r="A14" s="274"/>
      <c r="B14" s="277" t="s">
        <v>58</v>
      </c>
      <c r="C14" s="271" t="s">
        <v>59</v>
      </c>
      <c r="D14" s="272" t="s">
        <v>34</v>
      </c>
      <c r="E14" s="272" t="s">
        <v>34</v>
      </c>
      <c r="F14" s="272" t="s">
        <v>34</v>
      </c>
      <c r="G14" s="273" t="s">
        <v>60</v>
      </c>
      <c r="H14" s="273"/>
      <c r="I14" s="301"/>
    </row>
    <row r="15" s="255" customFormat="1" ht="27" customHeight="1" spans="1:9">
      <c r="A15" s="274"/>
      <c r="B15" s="277" t="s">
        <v>61</v>
      </c>
      <c r="C15" s="275" t="s">
        <v>62</v>
      </c>
      <c r="D15" s="272" t="s">
        <v>34</v>
      </c>
      <c r="E15" s="272" t="s">
        <v>34</v>
      </c>
      <c r="F15" s="272" t="s">
        <v>34</v>
      </c>
      <c r="G15" s="273" t="s">
        <v>63</v>
      </c>
      <c r="H15" s="273"/>
      <c r="I15" s="301"/>
    </row>
    <row r="16" s="255" customFormat="1" ht="27" customHeight="1" spans="1:9">
      <c r="A16" s="274"/>
      <c r="B16" s="278" t="s">
        <v>64</v>
      </c>
      <c r="C16" s="271" t="s">
        <v>65</v>
      </c>
      <c r="D16" s="272"/>
      <c r="E16" s="272"/>
      <c r="F16" s="272" t="s">
        <v>34</v>
      </c>
      <c r="G16" s="273" t="s">
        <v>66</v>
      </c>
      <c r="H16" s="273"/>
      <c r="I16" s="301"/>
    </row>
    <row r="17" s="255" customFormat="1" ht="27" customHeight="1" spans="1:9">
      <c r="A17" s="274"/>
      <c r="B17" s="279"/>
      <c r="C17" s="271" t="s">
        <v>67</v>
      </c>
      <c r="D17" s="272"/>
      <c r="E17" s="272"/>
      <c r="F17" s="272"/>
      <c r="G17" s="273"/>
      <c r="H17" s="273"/>
      <c r="I17" s="301"/>
    </row>
    <row r="18" s="255" customFormat="1" ht="27" customHeight="1" spans="1:10">
      <c r="A18" s="274"/>
      <c r="B18" s="279"/>
      <c r="C18" s="280" t="s">
        <v>68</v>
      </c>
      <c r="D18" s="273"/>
      <c r="E18" s="271"/>
      <c r="F18" s="272" t="s">
        <v>34</v>
      </c>
      <c r="G18" s="273" t="s">
        <v>69</v>
      </c>
      <c r="H18" s="273"/>
      <c r="I18" s="301"/>
      <c r="J18" s="274"/>
    </row>
    <row r="19" s="255" customFormat="1" ht="27" customHeight="1" spans="1:10">
      <c r="A19" s="274"/>
      <c r="B19" s="281"/>
      <c r="C19" s="280" t="s">
        <v>203</v>
      </c>
      <c r="D19" s="273"/>
      <c r="E19" s="271"/>
      <c r="F19" s="272" t="s">
        <v>34</v>
      </c>
      <c r="G19" s="273" t="s">
        <v>204</v>
      </c>
      <c r="H19" s="273"/>
      <c r="I19" s="301"/>
      <c r="J19" s="274"/>
    </row>
    <row r="20" s="255" customFormat="1" ht="27" customHeight="1" spans="1:10">
      <c r="A20" s="274"/>
      <c r="B20" s="270" t="s">
        <v>70</v>
      </c>
      <c r="C20" s="271" t="s">
        <v>71</v>
      </c>
      <c r="D20" s="272" t="s">
        <v>34</v>
      </c>
      <c r="E20" s="272" t="s">
        <v>34</v>
      </c>
      <c r="F20" s="272" t="s">
        <v>34</v>
      </c>
      <c r="G20" s="273" t="s">
        <v>72</v>
      </c>
      <c r="H20" s="273"/>
      <c r="I20" s="301"/>
      <c r="J20" s="274"/>
    </row>
    <row r="21" s="255" customFormat="1" ht="42" customHeight="1" spans="1:10">
      <c r="A21" s="274"/>
      <c r="B21" s="270" t="s">
        <v>73</v>
      </c>
      <c r="C21" s="271" t="s">
        <v>74</v>
      </c>
      <c r="D21" s="272" t="s">
        <v>34</v>
      </c>
      <c r="E21" s="272" t="s">
        <v>34</v>
      </c>
      <c r="F21" s="272" t="s">
        <v>34</v>
      </c>
      <c r="G21" s="273" t="s">
        <v>75</v>
      </c>
      <c r="H21" s="273"/>
      <c r="I21" s="301"/>
      <c r="J21" s="274"/>
    </row>
    <row r="22" s="255" customFormat="1" ht="27" customHeight="1" spans="1:10">
      <c r="A22" s="274"/>
      <c r="B22" s="282" t="s">
        <v>76</v>
      </c>
      <c r="C22" s="271" t="s">
        <v>77</v>
      </c>
      <c r="D22" s="272" t="s">
        <v>34</v>
      </c>
      <c r="E22" s="272" t="s">
        <v>34</v>
      </c>
      <c r="F22" s="272" t="s">
        <v>34</v>
      </c>
      <c r="G22" s="273" t="s">
        <v>78</v>
      </c>
      <c r="H22" s="273"/>
      <c r="I22" s="301"/>
      <c r="J22" s="274"/>
    </row>
    <row r="23" s="255" customFormat="1" ht="27" customHeight="1" spans="1:10">
      <c r="A23" s="274"/>
      <c r="B23" s="283"/>
      <c r="C23" s="271" t="s">
        <v>79</v>
      </c>
      <c r="D23" s="272" t="s">
        <v>34</v>
      </c>
      <c r="E23" s="272" t="s">
        <v>34</v>
      </c>
      <c r="F23" s="272" t="s">
        <v>34</v>
      </c>
      <c r="G23" s="284" t="s">
        <v>80</v>
      </c>
      <c r="H23" s="285"/>
      <c r="I23" s="302"/>
      <c r="J23" s="274"/>
    </row>
    <row r="24" s="255" customFormat="1" ht="27" customHeight="1" spans="1:10">
      <c r="A24" s="274"/>
      <c r="B24" s="283"/>
      <c r="C24" s="271" t="s">
        <v>81</v>
      </c>
      <c r="D24" s="272" t="s">
        <v>34</v>
      </c>
      <c r="E24" s="272" t="s">
        <v>34</v>
      </c>
      <c r="F24" s="272" t="s">
        <v>34</v>
      </c>
      <c r="G24" s="286"/>
      <c r="H24" s="287"/>
      <c r="I24" s="303"/>
      <c r="J24" s="274"/>
    </row>
    <row r="25" s="255" customFormat="1" ht="27" customHeight="1" spans="1:10">
      <c r="A25" s="274"/>
      <c r="B25" s="283"/>
      <c r="C25" s="271" t="s">
        <v>82</v>
      </c>
      <c r="D25" s="272" t="s">
        <v>34</v>
      </c>
      <c r="E25" s="272" t="s">
        <v>34</v>
      </c>
      <c r="F25" s="272" t="s">
        <v>34</v>
      </c>
      <c r="G25" s="288"/>
      <c r="H25" s="289"/>
      <c r="I25" s="304"/>
      <c r="J25" s="274"/>
    </row>
    <row r="26" s="255" customFormat="1" ht="27" customHeight="1" spans="1:10">
      <c r="A26" s="274"/>
      <c r="B26" s="283"/>
      <c r="C26" s="271" t="s">
        <v>83</v>
      </c>
      <c r="D26" s="272" t="s">
        <v>34</v>
      </c>
      <c r="E26" s="272" t="s">
        <v>34</v>
      </c>
      <c r="F26" s="272" t="s">
        <v>34</v>
      </c>
      <c r="G26" s="273" t="s">
        <v>84</v>
      </c>
      <c r="H26" s="273"/>
      <c r="I26" s="301"/>
      <c r="J26" s="274"/>
    </row>
    <row r="27" s="255" customFormat="1" ht="27" customHeight="1" spans="1:10">
      <c r="A27" s="274"/>
      <c r="B27" s="283"/>
      <c r="C27" s="271" t="s">
        <v>85</v>
      </c>
      <c r="D27" s="272" t="s">
        <v>34</v>
      </c>
      <c r="E27" s="272" t="s">
        <v>34</v>
      </c>
      <c r="F27" s="272" t="s">
        <v>34</v>
      </c>
      <c r="G27" s="273" t="s">
        <v>86</v>
      </c>
      <c r="H27" s="273"/>
      <c r="I27" s="301"/>
      <c r="J27" s="274"/>
    </row>
    <row r="28" s="255" customFormat="1" ht="27" customHeight="1" spans="1:10">
      <c r="A28" s="274"/>
      <c r="B28" s="283"/>
      <c r="C28" s="271" t="s">
        <v>87</v>
      </c>
      <c r="D28" s="272" t="s">
        <v>34</v>
      </c>
      <c r="E28" s="272" t="s">
        <v>34</v>
      </c>
      <c r="F28" s="272" t="s">
        <v>34</v>
      </c>
      <c r="G28" s="273" t="s">
        <v>88</v>
      </c>
      <c r="H28" s="273"/>
      <c r="I28" s="301"/>
      <c r="J28" s="274"/>
    </row>
    <row r="29" s="255" customFormat="1" ht="42" customHeight="1" spans="1:10">
      <c r="A29" s="274"/>
      <c r="B29" s="283"/>
      <c r="C29" s="271" t="s">
        <v>89</v>
      </c>
      <c r="D29" s="272" t="s">
        <v>34</v>
      </c>
      <c r="E29" s="272" t="s">
        <v>34</v>
      </c>
      <c r="F29" s="272" t="s">
        <v>34</v>
      </c>
      <c r="G29" s="273" t="s">
        <v>90</v>
      </c>
      <c r="H29" s="273"/>
      <c r="I29" s="301"/>
      <c r="J29" s="274"/>
    </row>
    <row r="30" s="255" customFormat="1" ht="27" customHeight="1" spans="1:10">
      <c r="A30" s="274"/>
      <c r="B30" s="283"/>
      <c r="C30" s="271" t="s">
        <v>91</v>
      </c>
      <c r="D30" s="272" t="s">
        <v>34</v>
      </c>
      <c r="E30" s="272" t="s">
        <v>34</v>
      </c>
      <c r="F30" s="272" t="s">
        <v>34</v>
      </c>
      <c r="G30" s="284" t="s">
        <v>92</v>
      </c>
      <c r="H30" s="285"/>
      <c r="I30" s="302"/>
      <c r="J30" s="274"/>
    </row>
    <row r="31" s="255" customFormat="1" ht="27" customHeight="1" spans="1:10">
      <c r="A31" s="274"/>
      <c r="B31" s="283"/>
      <c r="C31" s="271" t="s">
        <v>93</v>
      </c>
      <c r="D31" s="272" t="s">
        <v>34</v>
      </c>
      <c r="E31" s="272" t="s">
        <v>34</v>
      </c>
      <c r="F31" s="272" t="s">
        <v>34</v>
      </c>
      <c r="G31" s="286"/>
      <c r="H31" s="287"/>
      <c r="I31" s="303"/>
      <c r="J31" s="274"/>
    </row>
    <row r="32" s="255" customFormat="1" ht="27" customHeight="1" spans="1:10">
      <c r="A32" s="274"/>
      <c r="B32" s="290"/>
      <c r="C32" s="271" t="s">
        <v>94</v>
      </c>
      <c r="D32" s="272" t="s">
        <v>34</v>
      </c>
      <c r="E32" s="272" t="s">
        <v>34</v>
      </c>
      <c r="F32" s="272" t="s">
        <v>34</v>
      </c>
      <c r="G32" s="288"/>
      <c r="H32" s="289"/>
      <c r="I32" s="304"/>
      <c r="J32" s="274"/>
    </row>
    <row r="33" s="255" customFormat="1" ht="27" customHeight="1" spans="1:10">
      <c r="A33" s="274"/>
      <c r="B33" s="291" t="s">
        <v>95</v>
      </c>
      <c r="C33" s="271" t="s">
        <v>96</v>
      </c>
      <c r="D33" s="272" t="s">
        <v>34</v>
      </c>
      <c r="E33" s="272" t="s">
        <v>34</v>
      </c>
      <c r="F33" s="272" t="s">
        <v>34</v>
      </c>
      <c r="G33" s="273" t="s">
        <v>97</v>
      </c>
      <c r="H33" s="273"/>
      <c r="I33" s="301"/>
      <c r="J33" s="274"/>
    </row>
    <row r="34" s="255" customFormat="1" ht="27" customHeight="1" spans="1:10">
      <c r="A34" s="274"/>
      <c r="B34" s="292"/>
      <c r="C34" s="271" t="s">
        <v>98</v>
      </c>
      <c r="D34" s="272" t="s">
        <v>34</v>
      </c>
      <c r="E34" s="272" t="s">
        <v>34</v>
      </c>
      <c r="F34" s="272" t="s">
        <v>34</v>
      </c>
      <c r="G34" s="273" t="s">
        <v>99</v>
      </c>
      <c r="H34" s="273"/>
      <c r="I34" s="301"/>
      <c r="J34" s="274"/>
    </row>
    <row r="35" s="255" customFormat="1" ht="27" customHeight="1" spans="2:9">
      <c r="B35" s="292"/>
      <c r="C35" s="271" t="s">
        <v>251</v>
      </c>
      <c r="D35" s="272" t="s">
        <v>34</v>
      </c>
      <c r="E35" s="272" t="s">
        <v>34</v>
      </c>
      <c r="F35" s="272" t="s">
        <v>34</v>
      </c>
      <c r="G35" s="273" t="s">
        <v>252</v>
      </c>
      <c r="H35" s="273"/>
      <c r="I35" s="301"/>
    </row>
    <row r="36" s="255" customFormat="1" ht="27" customHeight="1" spans="2:9">
      <c r="B36" s="278" t="s">
        <v>205</v>
      </c>
      <c r="C36" s="275" t="s">
        <v>101</v>
      </c>
      <c r="D36" s="272" t="s">
        <v>34</v>
      </c>
      <c r="E36" s="272" t="s">
        <v>34</v>
      </c>
      <c r="F36" s="272" t="s">
        <v>34</v>
      </c>
      <c r="G36" s="284" t="s">
        <v>102</v>
      </c>
      <c r="H36" s="285"/>
      <c r="I36" s="302"/>
    </row>
    <row r="37" s="255" customFormat="1" ht="27" customHeight="1" spans="2:9">
      <c r="B37" s="279"/>
      <c r="C37" s="275" t="s">
        <v>103</v>
      </c>
      <c r="D37" s="272" t="s">
        <v>34</v>
      </c>
      <c r="E37" s="272" t="s">
        <v>34</v>
      </c>
      <c r="F37" s="272" t="s">
        <v>34</v>
      </c>
      <c r="G37" s="288"/>
      <c r="H37" s="289"/>
      <c r="I37" s="304"/>
    </row>
    <row r="38" s="255" customFormat="1" ht="27" customHeight="1" spans="2:9">
      <c r="B38" s="279"/>
      <c r="C38" s="275" t="s">
        <v>104</v>
      </c>
      <c r="D38" s="272" t="s">
        <v>34</v>
      </c>
      <c r="E38" s="272" t="s">
        <v>34</v>
      </c>
      <c r="F38" s="272" t="s">
        <v>34</v>
      </c>
      <c r="G38" s="273" t="s">
        <v>105</v>
      </c>
      <c r="H38" s="273"/>
      <c r="I38" s="301"/>
    </row>
    <row r="39" s="255" customFormat="1" ht="27" customHeight="1" spans="2:9">
      <c r="B39" s="279"/>
      <c r="C39" s="275" t="s">
        <v>106</v>
      </c>
      <c r="D39" s="272" t="s">
        <v>34</v>
      </c>
      <c r="E39" s="272" t="s">
        <v>34</v>
      </c>
      <c r="F39" s="272" t="s">
        <v>34</v>
      </c>
      <c r="G39" s="273" t="s">
        <v>107</v>
      </c>
      <c r="H39" s="273"/>
      <c r="I39" s="301"/>
    </row>
    <row r="40" s="255" customFormat="1" ht="27" customHeight="1" spans="2:9">
      <c r="B40" s="279"/>
      <c r="C40" s="275" t="s">
        <v>108</v>
      </c>
      <c r="D40" s="272" t="s">
        <v>34</v>
      </c>
      <c r="E40" s="272" t="s">
        <v>34</v>
      </c>
      <c r="F40" s="272" t="s">
        <v>34</v>
      </c>
      <c r="G40" s="273" t="s">
        <v>109</v>
      </c>
      <c r="H40" s="273"/>
      <c r="I40" s="301"/>
    </row>
    <row r="41" s="255" customFormat="1" ht="27" customHeight="1" spans="2:9">
      <c r="B41" s="279"/>
      <c r="C41" s="275" t="s">
        <v>206</v>
      </c>
      <c r="D41" s="272" t="s">
        <v>34</v>
      </c>
      <c r="E41" s="272" t="s">
        <v>34</v>
      </c>
      <c r="F41" s="272" t="s">
        <v>34</v>
      </c>
      <c r="G41" s="284" t="s">
        <v>207</v>
      </c>
      <c r="H41" s="285"/>
      <c r="I41" s="302"/>
    </row>
    <row r="42" s="255" customFormat="1" ht="27" customHeight="1" spans="2:9">
      <c r="B42" s="279"/>
      <c r="C42" s="275" t="s">
        <v>208</v>
      </c>
      <c r="D42" s="272" t="s">
        <v>34</v>
      </c>
      <c r="E42" s="272" t="s">
        <v>34</v>
      </c>
      <c r="F42" s="272" t="s">
        <v>34</v>
      </c>
      <c r="G42" s="286"/>
      <c r="H42" s="287"/>
      <c r="I42" s="303"/>
    </row>
    <row r="43" s="255" customFormat="1" ht="27" customHeight="1" spans="2:9">
      <c r="B43" s="279"/>
      <c r="C43" s="275" t="s">
        <v>209</v>
      </c>
      <c r="D43" s="272" t="s">
        <v>34</v>
      </c>
      <c r="E43" s="272" t="s">
        <v>34</v>
      </c>
      <c r="F43" s="272" t="s">
        <v>34</v>
      </c>
      <c r="G43" s="288"/>
      <c r="H43" s="289"/>
      <c r="I43" s="304"/>
    </row>
    <row r="44" s="255" customFormat="1" ht="27" customHeight="1" spans="2:9">
      <c r="B44" s="279"/>
      <c r="C44" s="275" t="s">
        <v>210</v>
      </c>
      <c r="D44" s="272" t="s">
        <v>34</v>
      </c>
      <c r="E44" s="272" t="s">
        <v>34</v>
      </c>
      <c r="F44" s="272" t="s">
        <v>34</v>
      </c>
      <c r="G44" s="273" t="s">
        <v>211</v>
      </c>
      <c r="H44" s="273"/>
      <c r="I44" s="301"/>
    </row>
    <row r="45" s="255" customFormat="1" ht="27" customHeight="1" spans="2:9">
      <c r="B45" s="278" t="s">
        <v>110</v>
      </c>
      <c r="C45" s="293" t="s">
        <v>111</v>
      </c>
      <c r="D45" s="272" t="s">
        <v>34</v>
      </c>
      <c r="E45" s="272" t="s">
        <v>34</v>
      </c>
      <c r="F45" s="272" t="s">
        <v>34</v>
      </c>
      <c r="G45" s="273" t="s">
        <v>112</v>
      </c>
      <c r="H45" s="273"/>
      <c r="I45" s="301"/>
    </row>
    <row r="46" s="255" customFormat="1" ht="27" customHeight="1" spans="2:9">
      <c r="B46" s="279"/>
      <c r="C46" s="293" t="s">
        <v>113</v>
      </c>
      <c r="D46" s="272" t="s">
        <v>34</v>
      </c>
      <c r="E46" s="272" t="s">
        <v>34</v>
      </c>
      <c r="F46" s="272" t="s">
        <v>34</v>
      </c>
      <c r="G46" s="273" t="s">
        <v>114</v>
      </c>
      <c r="H46" s="273"/>
      <c r="I46" s="301"/>
    </row>
    <row r="47" s="255" customFormat="1" ht="27" customHeight="1" spans="2:9">
      <c r="B47" s="279"/>
      <c r="C47" s="293" t="s">
        <v>115</v>
      </c>
      <c r="D47" s="272" t="s">
        <v>34</v>
      </c>
      <c r="E47" s="272" t="s">
        <v>34</v>
      </c>
      <c r="F47" s="272" t="s">
        <v>34</v>
      </c>
      <c r="G47" s="273" t="s">
        <v>116</v>
      </c>
      <c r="H47" s="273"/>
      <c r="I47" s="301"/>
    </row>
    <row r="48" s="255" customFormat="1" ht="27" customHeight="1" spans="2:9">
      <c r="B48" s="281"/>
      <c r="C48" s="293" t="s">
        <v>240</v>
      </c>
      <c r="D48" s="272" t="s">
        <v>34</v>
      </c>
      <c r="E48" s="272" t="s">
        <v>34</v>
      </c>
      <c r="F48" s="272" t="s">
        <v>34</v>
      </c>
      <c r="G48" s="273" t="s">
        <v>241</v>
      </c>
      <c r="H48" s="273"/>
      <c r="I48" s="301"/>
    </row>
    <row r="49" s="255" customFormat="1" ht="27" customHeight="1" spans="2:9">
      <c r="B49" s="279" t="s">
        <v>117</v>
      </c>
      <c r="C49" s="293" t="s">
        <v>212</v>
      </c>
      <c r="D49" s="272" t="s">
        <v>34</v>
      </c>
      <c r="E49" s="272" t="s">
        <v>34</v>
      </c>
      <c r="F49" s="272" t="s">
        <v>34</v>
      </c>
      <c r="G49" s="273" t="s">
        <v>213</v>
      </c>
      <c r="H49" s="273"/>
      <c r="I49" s="301"/>
    </row>
    <row r="50" s="255" customFormat="1" ht="27" customHeight="1" spans="2:9">
      <c r="B50" s="279"/>
      <c r="C50" s="294" t="s">
        <v>118</v>
      </c>
      <c r="D50" s="272" t="s">
        <v>34</v>
      </c>
      <c r="E50" s="272" t="s">
        <v>34</v>
      </c>
      <c r="F50" s="272" t="s">
        <v>34</v>
      </c>
      <c r="G50" s="295" t="s">
        <v>119</v>
      </c>
      <c r="H50" s="295"/>
      <c r="I50" s="305"/>
    </row>
    <row r="51" s="255" customFormat="1" ht="27" customHeight="1" spans="2:16359">
      <c r="B51" s="279"/>
      <c r="C51" s="294" t="s">
        <v>214</v>
      </c>
      <c r="D51" s="272" t="s">
        <v>34</v>
      </c>
      <c r="E51" s="272" t="s">
        <v>34</v>
      </c>
      <c r="F51" s="272" t="s">
        <v>34</v>
      </c>
      <c r="G51" s="273" t="s">
        <v>215</v>
      </c>
      <c r="H51" s="273"/>
      <c r="I51" s="301"/>
      <c r="XDX51" s="258"/>
      <c r="XDY51" s="258"/>
      <c r="XDZ51" s="258"/>
      <c r="XEA51" s="258"/>
      <c r="XEB51" s="258"/>
      <c r="XEC51" s="258"/>
      <c r="XED51" s="258"/>
      <c r="XEE51" s="258"/>
    </row>
    <row r="52" s="255" customFormat="1" ht="27" customHeight="1" spans="2:16359">
      <c r="B52" s="279"/>
      <c r="C52" s="294" t="s">
        <v>120</v>
      </c>
      <c r="D52" s="272" t="s">
        <v>34</v>
      </c>
      <c r="E52" s="272" t="s">
        <v>34</v>
      </c>
      <c r="F52" s="272" t="s">
        <v>34</v>
      </c>
      <c r="G52" s="273" t="s">
        <v>121</v>
      </c>
      <c r="H52" s="273"/>
      <c r="I52" s="301"/>
      <c r="XDX52" s="258"/>
      <c r="XDY52" s="258"/>
      <c r="XDZ52" s="258"/>
      <c r="XEA52" s="258"/>
      <c r="XEB52" s="258"/>
      <c r="XEC52" s="258"/>
      <c r="XED52" s="258"/>
      <c r="XEE52" s="258"/>
    </row>
    <row r="53" s="255" customFormat="1" ht="27" customHeight="1" spans="2:16359">
      <c r="B53" s="279"/>
      <c r="C53" s="294" t="s">
        <v>122</v>
      </c>
      <c r="D53" s="272" t="s">
        <v>34</v>
      </c>
      <c r="E53" s="272" t="s">
        <v>34</v>
      </c>
      <c r="F53" s="272" t="s">
        <v>34</v>
      </c>
      <c r="G53" s="273" t="s">
        <v>123</v>
      </c>
      <c r="H53" s="273"/>
      <c r="I53" s="301"/>
      <c r="XDX53" s="258"/>
      <c r="XDY53" s="258"/>
      <c r="XDZ53" s="258"/>
      <c r="XEA53" s="258"/>
      <c r="XEB53" s="258"/>
      <c r="XEC53" s="258"/>
      <c r="XED53" s="258"/>
      <c r="XEE53" s="258"/>
    </row>
    <row r="54" s="255" customFormat="1" ht="27" customHeight="1" spans="2:16359">
      <c r="B54" s="296" t="s">
        <v>216</v>
      </c>
      <c r="C54" s="275" t="s">
        <v>125</v>
      </c>
      <c r="D54" s="272" t="s">
        <v>34</v>
      </c>
      <c r="E54" s="272" t="s">
        <v>34</v>
      </c>
      <c r="F54" s="272" t="s">
        <v>34</v>
      </c>
      <c r="G54" s="273" t="s">
        <v>126</v>
      </c>
      <c r="H54" s="273"/>
      <c r="I54" s="301"/>
      <c r="XDX54" s="258"/>
      <c r="XDY54" s="258"/>
      <c r="XDZ54" s="258"/>
      <c r="XEA54" s="258"/>
      <c r="XEB54" s="258"/>
      <c r="XEC54" s="258"/>
      <c r="XED54" s="258"/>
      <c r="XEE54" s="258"/>
    </row>
    <row r="55" s="255" customFormat="1" ht="27" customHeight="1" spans="2:16359">
      <c r="B55" s="297"/>
      <c r="C55" s="275" t="s">
        <v>127</v>
      </c>
      <c r="D55" s="272" t="s">
        <v>34</v>
      </c>
      <c r="E55" s="272" t="s">
        <v>34</v>
      </c>
      <c r="F55" s="272" t="s">
        <v>34</v>
      </c>
      <c r="G55" s="273" t="s">
        <v>128</v>
      </c>
      <c r="H55" s="273"/>
      <c r="I55" s="301"/>
      <c r="XDX55" s="258"/>
      <c r="XDY55" s="258"/>
      <c r="XDZ55" s="258"/>
      <c r="XEA55" s="258"/>
      <c r="XEB55" s="258"/>
      <c r="XEC55" s="258"/>
      <c r="XED55" s="258"/>
      <c r="XEE55" s="258"/>
    </row>
    <row r="56" s="255" customFormat="1" ht="27" customHeight="1" spans="2:16359">
      <c r="B56" s="297"/>
      <c r="C56" s="275" t="s">
        <v>217</v>
      </c>
      <c r="D56" s="272" t="s">
        <v>34</v>
      </c>
      <c r="E56" s="272" t="s">
        <v>34</v>
      </c>
      <c r="F56" s="272" t="s">
        <v>34</v>
      </c>
      <c r="G56" s="273" t="s">
        <v>218</v>
      </c>
      <c r="H56" s="273"/>
      <c r="I56" s="301"/>
      <c r="XDX56" s="258"/>
      <c r="XDY56" s="258"/>
      <c r="XDZ56" s="258"/>
      <c r="XEA56" s="258"/>
      <c r="XEB56" s="258"/>
      <c r="XEC56" s="258"/>
      <c r="XED56" s="258"/>
      <c r="XEE56" s="258"/>
    </row>
    <row r="57" s="255" customFormat="1" ht="27" customHeight="1" spans="2:16359">
      <c r="B57" s="297"/>
      <c r="C57" s="275" t="s">
        <v>129</v>
      </c>
      <c r="D57" s="272" t="s">
        <v>34</v>
      </c>
      <c r="E57" s="272" t="s">
        <v>34</v>
      </c>
      <c r="F57" s="272" t="s">
        <v>34</v>
      </c>
      <c r="G57" s="273" t="s">
        <v>130</v>
      </c>
      <c r="H57" s="273"/>
      <c r="I57" s="301"/>
      <c r="XDX57" s="258"/>
      <c r="XDY57" s="258"/>
      <c r="XDZ57" s="258"/>
      <c r="XEA57" s="258"/>
      <c r="XEB57" s="258"/>
      <c r="XEC57" s="258"/>
      <c r="XED57" s="258"/>
      <c r="XEE57" s="258"/>
    </row>
    <row r="58" s="255" customFormat="1" ht="27" customHeight="1" spans="2:16359">
      <c r="B58" s="297"/>
      <c r="C58" s="275" t="s">
        <v>131</v>
      </c>
      <c r="D58" s="272" t="s">
        <v>34</v>
      </c>
      <c r="E58" s="272" t="s">
        <v>34</v>
      </c>
      <c r="F58" s="272" t="s">
        <v>34</v>
      </c>
      <c r="G58" s="273" t="s">
        <v>132</v>
      </c>
      <c r="H58" s="273"/>
      <c r="I58" s="301"/>
      <c r="XDX58" s="258"/>
      <c r="XDY58" s="258"/>
      <c r="XDZ58" s="258"/>
      <c r="XEA58" s="258"/>
      <c r="XEB58" s="258"/>
      <c r="XEC58" s="258"/>
      <c r="XED58" s="258"/>
      <c r="XEE58" s="258"/>
    </row>
    <row r="59" s="255" customFormat="1" ht="27" customHeight="1" spans="2:16359">
      <c r="B59" s="297"/>
      <c r="C59" s="275" t="s">
        <v>219</v>
      </c>
      <c r="D59" s="272" t="s">
        <v>34</v>
      </c>
      <c r="E59" s="272" t="s">
        <v>34</v>
      </c>
      <c r="F59" s="272" t="s">
        <v>34</v>
      </c>
      <c r="G59" s="273" t="s">
        <v>220</v>
      </c>
      <c r="H59" s="273"/>
      <c r="I59" s="301"/>
      <c r="XDX59" s="258"/>
      <c r="XDY59" s="258"/>
      <c r="XDZ59" s="258"/>
      <c r="XEA59" s="258"/>
      <c r="XEB59" s="258"/>
      <c r="XEC59" s="258"/>
      <c r="XED59" s="258"/>
      <c r="XEE59" s="258"/>
    </row>
    <row r="60" s="255" customFormat="1" ht="27" customHeight="1" spans="2:16359">
      <c r="B60" s="297"/>
      <c r="C60" s="275" t="s">
        <v>221</v>
      </c>
      <c r="D60" s="272" t="s">
        <v>34</v>
      </c>
      <c r="E60" s="272" t="s">
        <v>34</v>
      </c>
      <c r="F60" s="272" t="s">
        <v>34</v>
      </c>
      <c r="G60" s="273" t="s">
        <v>222</v>
      </c>
      <c r="H60" s="273"/>
      <c r="I60" s="301"/>
      <c r="XDX60" s="258"/>
      <c r="XDY60" s="258"/>
      <c r="XDZ60" s="258"/>
      <c r="XEA60" s="258"/>
      <c r="XEB60" s="258"/>
      <c r="XEC60" s="258"/>
      <c r="XED60" s="258"/>
      <c r="XEE60" s="258"/>
    </row>
    <row r="61" s="255" customFormat="1" ht="27" customHeight="1" spans="2:16359">
      <c r="B61" s="297"/>
      <c r="C61" s="275" t="s">
        <v>223</v>
      </c>
      <c r="D61" s="272" t="s">
        <v>34</v>
      </c>
      <c r="E61" s="272" t="s">
        <v>34</v>
      </c>
      <c r="F61" s="272" t="s">
        <v>34</v>
      </c>
      <c r="G61" s="273" t="s">
        <v>224</v>
      </c>
      <c r="H61" s="273"/>
      <c r="I61" s="301"/>
      <c r="XDX61" s="258"/>
      <c r="XDY61" s="258"/>
      <c r="XDZ61" s="258"/>
      <c r="XEA61" s="258"/>
      <c r="XEB61" s="258"/>
      <c r="XEC61" s="258"/>
      <c r="XED61" s="258"/>
      <c r="XEE61" s="258"/>
    </row>
    <row r="62" s="255" customFormat="1" ht="27" customHeight="1" spans="2:16359">
      <c r="B62" s="297"/>
      <c r="C62" s="275" t="s">
        <v>225</v>
      </c>
      <c r="D62" s="272" t="s">
        <v>34</v>
      </c>
      <c r="E62" s="272" t="s">
        <v>34</v>
      </c>
      <c r="F62" s="272" t="s">
        <v>34</v>
      </c>
      <c r="G62" s="273" t="s">
        <v>226</v>
      </c>
      <c r="H62" s="273"/>
      <c r="I62" s="301"/>
      <c r="XDX62" s="258"/>
      <c r="XDY62" s="258"/>
      <c r="XDZ62" s="258"/>
      <c r="XEA62" s="258"/>
      <c r="XEB62" s="258"/>
      <c r="XEC62" s="258"/>
      <c r="XED62" s="258"/>
      <c r="XEE62" s="258"/>
    </row>
    <row r="63" s="255" customFormat="1" ht="27" customHeight="1" spans="2:16359">
      <c r="B63" s="297"/>
      <c r="C63" s="275" t="s">
        <v>227</v>
      </c>
      <c r="D63" s="272" t="s">
        <v>34</v>
      </c>
      <c r="E63" s="272"/>
      <c r="F63" s="272"/>
      <c r="G63" s="273" t="s">
        <v>228</v>
      </c>
      <c r="H63" s="273"/>
      <c r="I63" s="301"/>
      <c r="XDX63" s="258"/>
      <c r="XDY63" s="258"/>
      <c r="XDZ63" s="258"/>
      <c r="XEA63" s="258"/>
      <c r="XEB63" s="258"/>
      <c r="XEC63" s="258"/>
      <c r="XED63" s="258"/>
      <c r="XEE63" s="258"/>
    </row>
    <row r="64" s="255" customFormat="1" ht="27" customHeight="1" spans="2:16359">
      <c r="B64" s="297"/>
      <c r="C64" s="275" t="s">
        <v>133</v>
      </c>
      <c r="D64" s="272" t="s">
        <v>34</v>
      </c>
      <c r="E64" s="272"/>
      <c r="F64" s="272"/>
      <c r="G64" s="273" t="s">
        <v>134</v>
      </c>
      <c r="H64" s="273"/>
      <c r="I64" s="301"/>
      <c r="XDX64" s="258"/>
      <c r="XDY64" s="258"/>
      <c r="XDZ64" s="258"/>
      <c r="XEA64" s="258"/>
      <c r="XEB64" s="258"/>
      <c r="XEC64" s="258"/>
      <c r="XED64" s="258"/>
      <c r="XEE64" s="258"/>
    </row>
    <row r="65" s="255" customFormat="1" ht="27" customHeight="1" spans="2:16359">
      <c r="B65" s="297"/>
      <c r="C65" s="275" t="s">
        <v>135</v>
      </c>
      <c r="D65" s="272" t="s">
        <v>34</v>
      </c>
      <c r="E65" s="272"/>
      <c r="F65" s="272"/>
      <c r="G65" s="273" t="s">
        <v>136</v>
      </c>
      <c r="H65" s="273"/>
      <c r="I65" s="301"/>
      <c r="XDX65" s="258"/>
      <c r="XDY65" s="258"/>
      <c r="XDZ65" s="258"/>
      <c r="XEA65" s="258"/>
      <c r="XEB65" s="258"/>
      <c r="XEC65" s="258"/>
      <c r="XED65" s="258"/>
      <c r="XEE65" s="258"/>
    </row>
    <row r="66" s="255" customFormat="1" ht="27" customHeight="1" spans="2:16359">
      <c r="B66" s="279"/>
      <c r="C66" s="294" t="s">
        <v>137</v>
      </c>
      <c r="D66" s="272" t="s">
        <v>34</v>
      </c>
      <c r="E66" s="272"/>
      <c r="F66" s="272"/>
      <c r="G66" s="273" t="s">
        <v>138</v>
      </c>
      <c r="H66" s="273"/>
      <c r="I66" s="301"/>
      <c r="XDX66" s="258"/>
      <c r="XDY66" s="258"/>
      <c r="XDZ66" s="258"/>
      <c r="XEA66" s="258"/>
      <c r="XEB66" s="258"/>
      <c r="XEC66" s="258"/>
      <c r="XED66" s="258"/>
      <c r="XEE66" s="258"/>
    </row>
    <row r="67" s="255" customFormat="1" ht="27" customHeight="1" spans="2:16359">
      <c r="B67" s="297"/>
      <c r="C67" s="275" t="s">
        <v>139</v>
      </c>
      <c r="D67" s="272"/>
      <c r="E67" s="272" t="s">
        <v>34</v>
      </c>
      <c r="F67" s="272" t="s">
        <v>34</v>
      </c>
      <c r="G67" s="273" t="s">
        <v>140</v>
      </c>
      <c r="H67" s="273"/>
      <c r="I67" s="301"/>
      <c r="XDX67" s="258"/>
      <c r="XDY67" s="258"/>
      <c r="XDZ67" s="258"/>
      <c r="XEA67" s="258"/>
      <c r="XEB67" s="258"/>
      <c r="XEC67" s="258"/>
      <c r="XED67" s="258"/>
      <c r="XEE67" s="258"/>
    </row>
    <row r="68" s="255" customFormat="1" ht="27" customHeight="1" spans="2:16359">
      <c r="B68" s="297"/>
      <c r="C68" s="275" t="s">
        <v>141</v>
      </c>
      <c r="D68" s="272"/>
      <c r="E68" s="272" t="s">
        <v>34</v>
      </c>
      <c r="F68" s="272" t="s">
        <v>34</v>
      </c>
      <c r="G68" s="273" t="s">
        <v>142</v>
      </c>
      <c r="H68" s="273"/>
      <c r="I68" s="301"/>
      <c r="XDX68" s="258"/>
      <c r="XDY68" s="258"/>
      <c r="XDZ68" s="258"/>
      <c r="XEA68" s="258"/>
      <c r="XEB68" s="258"/>
      <c r="XEC68" s="258"/>
      <c r="XED68" s="258"/>
      <c r="XEE68" s="258"/>
    </row>
    <row r="69" s="255" customFormat="1" ht="27" customHeight="1" spans="2:16359">
      <c r="B69" s="306"/>
      <c r="C69" s="275" t="s">
        <v>229</v>
      </c>
      <c r="D69" s="272"/>
      <c r="E69" s="272" t="s">
        <v>34</v>
      </c>
      <c r="F69" s="272" t="s">
        <v>34</v>
      </c>
      <c r="G69" s="273" t="s">
        <v>230</v>
      </c>
      <c r="H69" s="273"/>
      <c r="I69" s="301"/>
      <c r="XDX69" s="258"/>
      <c r="XDY69" s="258"/>
      <c r="XDZ69" s="258"/>
      <c r="XEA69" s="258"/>
      <c r="XEB69" s="258"/>
      <c r="XEC69" s="258"/>
      <c r="XED69" s="258"/>
      <c r="XEE69" s="258"/>
    </row>
    <row r="70" s="255" customFormat="1" ht="27" customHeight="1" spans="2:16359">
      <c r="B70" s="307" t="s">
        <v>143</v>
      </c>
      <c r="C70" s="275" t="s">
        <v>144</v>
      </c>
      <c r="D70" s="272" t="s">
        <v>34</v>
      </c>
      <c r="E70" s="272" t="s">
        <v>34</v>
      </c>
      <c r="F70" s="272" t="s">
        <v>34</v>
      </c>
      <c r="G70" s="273" t="s">
        <v>145</v>
      </c>
      <c r="H70" s="273"/>
      <c r="I70" s="301"/>
      <c r="XDX70" s="258"/>
      <c r="XDY70" s="258"/>
      <c r="XDZ70" s="258"/>
      <c r="XEA70" s="258"/>
      <c r="XEB70" s="258"/>
      <c r="XEC70" s="258"/>
      <c r="XED70" s="258"/>
      <c r="XEE70" s="258"/>
    </row>
    <row r="71" s="255" customFormat="1" ht="27" customHeight="1" spans="2:16359">
      <c r="B71" s="308" t="s">
        <v>146</v>
      </c>
      <c r="C71" s="293" t="s">
        <v>231</v>
      </c>
      <c r="D71" s="309" t="s">
        <v>34</v>
      </c>
      <c r="E71" s="309" t="s">
        <v>34</v>
      </c>
      <c r="F71" s="309" t="s">
        <v>34</v>
      </c>
      <c r="G71" s="273" t="s">
        <v>232</v>
      </c>
      <c r="H71" s="273"/>
      <c r="I71" s="301"/>
      <c r="XDX71" s="258"/>
      <c r="XDY71" s="258"/>
      <c r="XDZ71" s="258"/>
      <c r="XEA71" s="258"/>
      <c r="XEB71" s="258"/>
      <c r="XEC71" s="258"/>
      <c r="XED71" s="258"/>
      <c r="XEE71" s="258"/>
    </row>
    <row r="72" s="255" customFormat="1" ht="27" customHeight="1" spans="2:16359">
      <c r="B72" s="310"/>
      <c r="C72" s="293" t="s">
        <v>233</v>
      </c>
      <c r="D72" s="309" t="s">
        <v>34</v>
      </c>
      <c r="E72" s="309" t="s">
        <v>34</v>
      </c>
      <c r="F72" s="309" t="s">
        <v>34</v>
      </c>
      <c r="G72" s="273" t="s">
        <v>234</v>
      </c>
      <c r="H72" s="273"/>
      <c r="I72" s="301"/>
      <c r="XDX72" s="258"/>
      <c r="XDY72" s="258"/>
      <c r="XDZ72" s="258"/>
      <c r="XEA72" s="258"/>
      <c r="XEB72" s="258"/>
      <c r="XEC72" s="258"/>
      <c r="XED72" s="258"/>
      <c r="XEE72" s="258"/>
    </row>
    <row r="73" s="255" customFormat="1" ht="27" customHeight="1" spans="2:16359">
      <c r="B73" s="310"/>
      <c r="C73" s="293" t="s">
        <v>235</v>
      </c>
      <c r="D73" s="309" t="s">
        <v>34</v>
      </c>
      <c r="E73" s="309" t="s">
        <v>34</v>
      </c>
      <c r="F73" s="309" t="s">
        <v>34</v>
      </c>
      <c r="G73" s="273" t="s">
        <v>148</v>
      </c>
      <c r="H73" s="273"/>
      <c r="I73" s="301"/>
      <c r="XDX73" s="258"/>
      <c r="XDY73" s="258"/>
      <c r="XDZ73" s="258"/>
      <c r="XEA73" s="258"/>
      <c r="XEB73" s="258"/>
      <c r="XEC73" s="258"/>
      <c r="XED73" s="258"/>
      <c r="XEE73" s="258"/>
    </row>
    <row r="74" s="255" customFormat="1" ht="27" customHeight="1" spans="2:16359">
      <c r="B74" s="311"/>
      <c r="C74" s="293" t="s">
        <v>149</v>
      </c>
      <c r="D74" s="272" t="s">
        <v>34</v>
      </c>
      <c r="E74" s="272" t="s">
        <v>34</v>
      </c>
      <c r="F74" s="272" t="s">
        <v>34</v>
      </c>
      <c r="G74" s="273" t="s">
        <v>150</v>
      </c>
      <c r="H74" s="273"/>
      <c r="I74" s="301"/>
      <c r="XDX74" s="258"/>
      <c r="XDY74" s="258"/>
      <c r="XDZ74" s="258"/>
      <c r="XEA74" s="258"/>
      <c r="XEB74" s="258"/>
      <c r="XEC74" s="258"/>
      <c r="XED74" s="258"/>
      <c r="XEE74" s="258"/>
    </row>
    <row r="75" s="255" customFormat="1" ht="27" customHeight="1" spans="2:16359">
      <c r="B75" s="282" t="s">
        <v>151</v>
      </c>
      <c r="C75" s="271" t="s">
        <v>152</v>
      </c>
      <c r="D75" s="272" t="s">
        <v>34</v>
      </c>
      <c r="E75" s="272" t="s">
        <v>34</v>
      </c>
      <c r="F75" s="272" t="s">
        <v>34</v>
      </c>
      <c r="G75" s="312" t="s">
        <v>153</v>
      </c>
      <c r="H75" s="312"/>
      <c r="I75" s="329"/>
      <c r="XDX75" s="258"/>
      <c r="XDY75" s="258"/>
      <c r="XDZ75" s="258"/>
      <c r="XEA75" s="258"/>
      <c r="XEB75" s="258"/>
      <c r="XEC75" s="258"/>
      <c r="XED75" s="258"/>
      <c r="XEE75" s="258"/>
    </row>
    <row r="76" s="255" customFormat="1" ht="27" customHeight="1" spans="2:16359">
      <c r="B76" s="283"/>
      <c r="C76" s="276" t="s">
        <v>154</v>
      </c>
      <c r="D76" s="272" t="s">
        <v>34</v>
      </c>
      <c r="E76" s="272" t="s">
        <v>34</v>
      </c>
      <c r="F76" s="272" t="s">
        <v>34</v>
      </c>
      <c r="G76" s="312" t="s">
        <v>155</v>
      </c>
      <c r="H76" s="312"/>
      <c r="I76" s="329"/>
      <c r="XDX76" s="258"/>
      <c r="XDY76" s="258"/>
      <c r="XDZ76" s="258"/>
      <c r="XEA76" s="258"/>
      <c r="XEB76" s="258"/>
      <c r="XEC76" s="258"/>
      <c r="XED76" s="258"/>
      <c r="XEE76" s="258"/>
    </row>
    <row r="77" s="255" customFormat="1" ht="27" customHeight="1" spans="2:16359">
      <c r="B77" s="283"/>
      <c r="C77" s="276" t="s">
        <v>156</v>
      </c>
      <c r="D77" s="272" t="s">
        <v>34</v>
      </c>
      <c r="E77" s="272"/>
      <c r="F77" s="272"/>
      <c r="G77" s="312" t="s">
        <v>157</v>
      </c>
      <c r="H77" s="312"/>
      <c r="I77" s="329"/>
      <c r="XDX77" s="258"/>
      <c r="XDY77" s="258"/>
      <c r="XDZ77" s="258"/>
      <c r="XEA77" s="258"/>
      <c r="XEB77" s="258"/>
      <c r="XEC77" s="258"/>
      <c r="XED77" s="258"/>
      <c r="XEE77" s="258"/>
    </row>
    <row r="78" s="255" customFormat="1" ht="27" customHeight="1" spans="2:16359">
      <c r="B78" s="283"/>
      <c r="C78" s="276" t="s">
        <v>160</v>
      </c>
      <c r="D78" s="271"/>
      <c r="E78" s="272" t="s">
        <v>34</v>
      </c>
      <c r="F78" s="272"/>
      <c r="G78" s="312" t="s">
        <v>161</v>
      </c>
      <c r="H78" s="312"/>
      <c r="I78" s="329"/>
      <c r="XDX78" s="258"/>
      <c r="XDY78" s="258"/>
      <c r="XDZ78" s="258"/>
      <c r="XEA78" s="258"/>
      <c r="XEB78" s="258"/>
      <c r="XEC78" s="258"/>
      <c r="XED78" s="258"/>
      <c r="XEE78" s="258"/>
    </row>
    <row r="79" s="255" customFormat="1" ht="27" customHeight="1" spans="2:16359">
      <c r="B79" s="283"/>
      <c r="C79" s="275" t="s">
        <v>162</v>
      </c>
      <c r="D79" s="271"/>
      <c r="E79" s="271"/>
      <c r="F79" s="272" t="s">
        <v>34</v>
      </c>
      <c r="G79" s="312" t="s">
        <v>161</v>
      </c>
      <c r="H79" s="312"/>
      <c r="I79" s="329"/>
      <c r="XDX79" s="258"/>
      <c r="XDY79" s="258"/>
      <c r="XDZ79" s="258"/>
      <c r="XEA79" s="258"/>
      <c r="XEB79" s="258"/>
      <c r="XEC79" s="258"/>
      <c r="XED79" s="258"/>
      <c r="XEE79" s="258"/>
    </row>
    <row r="80" s="255" customFormat="1" ht="27" customHeight="1" spans="2:16359">
      <c r="B80" s="283"/>
      <c r="C80" s="275" t="s">
        <v>253</v>
      </c>
      <c r="D80" s="272" t="s">
        <v>34</v>
      </c>
      <c r="E80" s="272" t="s">
        <v>34</v>
      </c>
      <c r="F80" s="272" t="s">
        <v>34</v>
      </c>
      <c r="G80" s="312" t="s">
        <v>254</v>
      </c>
      <c r="H80" s="312"/>
      <c r="I80" s="329"/>
      <c r="XDX80" s="258"/>
      <c r="XDY80" s="258"/>
      <c r="XDZ80" s="258"/>
      <c r="XEA80" s="258"/>
      <c r="XEB80" s="258"/>
      <c r="XEC80" s="258"/>
      <c r="XED80" s="258"/>
      <c r="XEE80" s="258"/>
    </row>
    <row r="81" s="255" customFormat="1" ht="27" customHeight="1" spans="2:16359">
      <c r="B81" s="283"/>
      <c r="C81" s="293" t="s">
        <v>163</v>
      </c>
      <c r="D81" s="272" t="s">
        <v>34</v>
      </c>
      <c r="E81" s="272" t="s">
        <v>34</v>
      </c>
      <c r="F81" s="272" t="s">
        <v>34</v>
      </c>
      <c r="G81" s="273" t="s">
        <v>164</v>
      </c>
      <c r="H81" s="273"/>
      <c r="I81" s="301"/>
      <c r="XDX81" s="258"/>
      <c r="XDY81" s="258"/>
      <c r="XDZ81" s="258"/>
      <c r="XEA81" s="258"/>
      <c r="XEB81" s="258"/>
      <c r="XEC81" s="258"/>
      <c r="XED81" s="258"/>
      <c r="XEE81" s="258"/>
    </row>
    <row r="82" s="255" customFormat="1" ht="55" customHeight="1" spans="2:16359">
      <c r="B82" s="290"/>
      <c r="C82" s="293" t="s">
        <v>242</v>
      </c>
      <c r="D82" s="272"/>
      <c r="E82" s="272" t="s">
        <v>34</v>
      </c>
      <c r="F82" s="272" t="s">
        <v>34</v>
      </c>
      <c r="G82" s="273" t="s">
        <v>243</v>
      </c>
      <c r="H82" s="273"/>
      <c r="I82" s="301"/>
      <c r="XDX82" s="258"/>
      <c r="XDY82" s="258"/>
      <c r="XDZ82" s="258"/>
      <c r="XEA82" s="258"/>
      <c r="XEB82" s="258"/>
      <c r="XEC82" s="258"/>
      <c r="XED82" s="258"/>
      <c r="XEE82" s="258"/>
    </row>
    <row r="83" s="255" customFormat="1" ht="27" customHeight="1" spans="2:16359">
      <c r="B83" s="270" t="s">
        <v>165</v>
      </c>
      <c r="C83" s="313" t="s">
        <v>166</v>
      </c>
      <c r="D83" s="272" t="s">
        <v>34</v>
      </c>
      <c r="E83" s="272" t="s">
        <v>34</v>
      </c>
      <c r="F83" s="272" t="s">
        <v>34</v>
      </c>
      <c r="G83" s="312" t="s">
        <v>167</v>
      </c>
      <c r="H83" s="312"/>
      <c r="I83" s="329"/>
      <c r="XDX83" s="258"/>
      <c r="XDY83" s="258"/>
      <c r="XDZ83" s="258"/>
      <c r="XEA83" s="258"/>
      <c r="XEB83" s="258"/>
      <c r="XEC83" s="258"/>
      <c r="XED83" s="258"/>
      <c r="XEE83" s="258"/>
    </row>
    <row r="84" s="255" customFormat="1" ht="27" customHeight="1" spans="2:16359">
      <c r="B84" s="282" t="s">
        <v>168</v>
      </c>
      <c r="C84" s="275" t="s">
        <v>169</v>
      </c>
      <c r="D84" s="272" t="s">
        <v>34</v>
      </c>
      <c r="E84" s="272" t="s">
        <v>34</v>
      </c>
      <c r="F84" s="272" t="s">
        <v>34</v>
      </c>
      <c r="G84" s="314" t="s">
        <v>170</v>
      </c>
      <c r="H84" s="315"/>
      <c r="I84" s="330"/>
      <c r="XDX84" s="258"/>
      <c r="XDY84" s="258"/>
      <c r="XDZ84" s="258"/>
      <c r="XEA84" s="258"/>
      <c r="XEB84" s="258"/>
      <c r="XEC84" s="258"/>
      <c r="XED84" s="258"/>
      <c r="XEE84" s="258"/>
    </row>
    <row r="85" s="255" customFormat="1" ht="27" customHeight="1" spans="2:16359">
      <c r="B85" s="290"/>
      <c r="C85" s="275" t="s">
        <v>171</v>
      </c>
      <c r="D85" s="272" t="s">
        <v>34</v>
      </c>
      <c r="E85" s="272" t="s">
        <v>34</v>
      </c>
      <c r="F85" s="272" t="s">
        <v>34</v>
      </c>
      <c r="G85" s="316"/>
      <c r="H85" s="317"/>
      <c r="I85" s="331"/>
      <c r="XDX85" s="258"/>
      <c r="XDY85" s="258"/>
      <c r="XDZ85" s="258"/>
      <c r="XEA85" s="258"/>
      <c r="XEB85" s="258"/>
      <c r="XEC85" s="258"/>
      <c r="XED85" s="258"/>
      <c r="XEE85" s="258"/>
    </row>
    <row r="86" s="255" customFormat="1" ht="27" customHeight="1" spans="2:16359">
      <c r="B86" s="270" t="s">
        <v>236</v>
      </c>
      <c r="C86" s="275" t="s">
        <v>237</v>
      </c>
      <c r="D86" s="272" t="s">
        <v>34</v>
      </c>
      <c r="E86" s="272" t="s">
        <v>34</v>
      </c>
      <c r="F86" s="272" t="s">
        <v>34</v>
      </c>
      <c r="G86" s="312" t="s">
        <v>238</v>
      </c>
      <c r="H86" s="312"/>
      <c r="I86" s="329"/>
      <c r="XDX86" s="258"/>
      <c r="XDY86" s="258"/>
      <c r="XDZ86" s="258"/>
      <c r="XEA86" s="258"/>
      <c r="XEB86" s="258"/>
      <c r="XEC86" s="258"/>
      <c r="XED86" s="258"/>
      <c r="XEE86" s="258"/>
    </row>
    <row r="87" s="255" customFormat="1" ht="27" customHeight="1" spans="2:16359">
      <c r="B87" s="277" t="s">
        <v>244</v>
      </c>
      <c r="C87" s="294" t="s">
        <v>245</v>
      </c>
      <c r="D87" s="272" t="s">
        <v>34</v>
      </c>
      <c r="E87" s="272" t="s">
        <v>34</v>
      </c>
      <c r="F87" s="272" t="s">
        <v>34</v>
      </c>
      <c r="G87" s="273" t="s">
        <v>246</v>
      </c>
      <c r="H87" s="273"/>
      <c r="I87" s="301"/>
      <c r="XDX87" s="258"/>
      <c r="XDY87" s="258"/>
      <c r="XDZ87" s="258"/>
      <c r="XEA87" s="258"/>
      <c r="XEB87" s="258"/>
      <c r="XEC87" s="258"/>
      <c r="XED87" s="258"/>
      <c r="XEE87" s="258"/>
    </row>
    <row r="88" s="255" customFormat="1" ht="27" customHeight="1" spans="2:16359">
      <c r="B88" s="277" t="s">
        <v>255</v>
      </c>
      <c r="C88" s="294" t="s">
        <v>256</v>
      </c>
      <c r="D88" s="272" t="s">
        <v>34</v>
      </c>
      <c r="E88" s="272" t="s">
        <v>34</v>
      </c>
      <c r="F88" s="272" t="s">
        <v>34</v>
      </c>
      <c r="G88" s="273" t="s">
        <v>257</v>
      </c>
      <c r="H88" s="273"/>
      <c r="I88" s="301"/>
      <c r="XDX88" s="258"/>
      <c r="XDY88" s="258"/>
      <c r="XDZ88" s="258"/>
      <c r="XEA88" s="258"/>
      <c r="XEB88" s="258"/>
      <c r="XEC88" s="258"/>
      <c r="XED88" s="258"/>
      <c r="XEE88" s="258"/>
    </row>
    <row r="89" s="255" customFormat="1" ht="27" customHeight="1" spans="2:16359">
      <c r="B89" s="277" t="s">
        <v>172</v>
      </c>
      <c r="C89" s="294" t="s">
        <v>173</v>
      </c>
      <c r="D89" s="272" t="s">
        <v>34</v>
      </c>
      <c r="E89" s="272" t="s">
        <v>34</v>
      </c>
      <c r="F89" s="272" t="s">
        <v>34</v>
      </c>
      <c r="G89" s="273" t="s">
        <v>174</v>
      </c>
      <c r="H89" s="273"/>
      <c r="I89" s="301"/>
      <c r="XDX89" s="258"/>
      <c r="XDY89" s="258"/>
      <c r="XDZ89" s="258"/>
      <c r="XEA89" s="258"/>
      <c r="XEB89" s="258"/>
      <c r="XEC89" s="258"/>
      <c r="XED89" s="258"/>
      <c r="XEE89" s="258"/>
    </row>
    <row r="90" s="255" customFormat="1" ht="27" customHeight="1" spans="2:16359">
      <c r="B90" s="277" t="s">
        <v>175</v>
      </c>
      <c r="C90" s="293" t="s">
        <v>176</v>
      </c>
      <c r="D90" s="272" t="s">
        <v>34</v>
      </c>
      <c r="E90" s="272" t="s">
        <v>34</v>
      </c>
      <c r="F90" s="272" t="s">
        <v>34</v>
      </c>
      <c r="G90" s="273"/>
      <c r="H90" s="273"/>
      <c r="I90" s="301"/>
      <c r="XDX90" s="258"/>
      <c r="XDY90" s="258"/>
      <c r="XDZ90" s="258"/>
      <c r="XEA90" s="258"/>
      <c r="XEB90" s="258"/>
      <c r="XEC90" s="258"/>
      <c r="XED90" s="258"/>
      <c r="XEE90" s="258"/>
    </row>
    <row r="91" s="255" customFormat="1" ht="27" customHeight="1" spans="2:16359">
      <c r="B91" s="270" t="s">
        <v>177</v>
      </c>
      <c r="C91" s="318"/>
      <c r="D91" s="272" t="s">
        <v>34</v>
      </c>
      <c r="E91" s="272" t="s">
        <v>34</v>
      </c>
      <c r="F91" s="272" t="s">
        <v>34</v>
      </c>
      <c r="G91" s="273"/>
      <c r="H91" s="273"/>
      <c r="I91" s="301"/>
      <c r="XDX91" s="258"/>
      <c r="XDY91" s="258"/>
      <c r="XDZ91" s="258"/>
      <c r="XEA91" s="258"/>
      <c r="XEB91" s="258"/>
      <c r="XEC91" s="258"/>
      <c r="XED91" s="258"/>
      <c r="XEE91" s="258"/>
    </row>
    <row r="92" s="255" customFormat="1" ht="27" customHeight="1" spans="2:16359">
      <c r="B92" s="270" t="s">
        <v>178</v>
      </c>
      <c r="C92" s="318"/>
      <c r="D92" s="272" t="s">
        <v>34</v>
      </c>
      <c r="E92" s="272" t="s">
        <v>34</v>
      </c>
      <c r="F92" s="272" t="s">
        <v>34</v>
      </c>
      <c r="G92" s="273"/>
      <c r="H92" s="273"/>
      <c r="I92" s="301"/>
      <c r="XDX92" s="258"/>
      <c r="XDY92" s="258"/>
      <c r="XDZ92" s="258"/>
      <c r="XEA92" s="258"/>
      <c r="XEB92" s="258"/>
      <c r="XEC92" s="258"/>
      <c r="XED92" s="258"/>
      <c r="XEE92" s="258"/>
    </row>
    <row r="93" s="255" customFormat="1" ht="27" customHeight="1" spans="2:16359">
      <c r="B93" s="319" t="s">
        <v>179</v>
      </c>
      <c r="C93" s="320"/>
      <c r="D93" s="321" t="s">
        <v>34</v>
      </c>
      <c r="E93" s="321" t="s">
        <v>34</v>
      </c>
      <c r="F93" s="321" t="s">
        <v>34</v>
      </c>
      <c r="G93" s="322"/>
      <c r="H93" s="322"/>
      <c r="I93" s="332"/>
      <c r="XDX93" s="258"/>
      <c r="XDY93" s="258"/>
      <c r="XDZ93" s="258"/>
      <c r="XEA93" s="258"/>
      <c r="XEB93" s="258"/>
      <c r="XEC93" s="258"/>
      <c r="XED93" s="258"/>
      <c r="XEE93" s="258"/>
    </row>
    <row r="94" s="255" customFormat="1" ht="27" customHeight="1" spans="2:16359">
      <c r="B94" s="323" t="s">
        <v>180</v>
      </c>
      <c r="C94" s="324"/>
      <c r="D94" s="324"/>
      <c r="E94" s="324"/>
      <c r="F94" s="324"/>
      <c r="G94" s="324"/>
      <c r="H94" s="324"/>
      <c r="I94" s="333"/>
      <c r="XDX94" s="258"/>
      <c r="XDY94" s="258"/>
      <c r="XDZ94" s="258"/>
      <c r="XEA94" s="258"/>
      <c r="XEB94" s="258"/>
      <c r="XEC94" s="258"/>
      <c r="XED94" s="258"/>
      <c r="XEE94" s="258"/>
    </row>
    <row r="95" s="255" customFormat="1" ht="40" customHeight="1" spans="2:16359">
      <c r="B95" s="290" t="s">
        <v>181</v>
      </c>
      <c r="C95" s="325" t="s">
        <v>182</v>
      </c>
      <c r="D95" s="325"/>
      <c r="E95" s="325"/>
      <c r="F95" s="325"/>
      <c r="G95" s="326" t="s">
        <v>183</v>
      </c>
      <c r="H95" s="326"/>
      <c r="I95" s="334"/>
      <c r="XDX95" s="258"/>
      <c r="XDY95" s="258"/>
      <c r="XDZ95" s="258"/>
      <c r="XEA95" s="258"/>
      <c r="XEB95" s="258"/>
      <c r="XEC95" s="258"/>
      <c r="XED95" s="258"/>
      <c r="XEE95" s="258"/>
    </row>
    <row r="96" s="255" customFormat="1" ht="40" customHeight="1" spans="2:16359">
      <c r="B96" s="270"/>
      <c r="C96" s="272" t="s">
        <v>184</v>
      </c>
      <c r="D96" s="272"/>
      <c r="E96" s="272"/>
      <c r="F96" s="272"/>
      <c r="G96" s="273" t="s">
        <v>185</v>
      </c>
      <c r="H96" s="273"/>
      <c r="I96" s="301"/>
      <c r="XDX96" s="258"/>
      <c r="XDY96" s="258"/>
      <c r="XDZ96" s="258"/>
      <c r="XEA96" s="258"/>
      <c r="XEB96" s="258"/>
      <c r="XEC96" s="258"/>
      <c r="XED96" s="258"/>
      <c r="XEE96" s="258"/>
    </row>
    <row r="97" s="255" customFormat="1" ht="40" customHeight="1" spans="2:16359">
      <c r="B97" s="270" t="s">
        <v>247</v>
      </c>
      <c r="C97" s="272" t="s">
        <v>248</v>
      </c>
      <c r="D97" s="272"/>
      <c r="E97" s="272"/>
      <c r="F97" s="272"/>
      <c r="G97" s="273" t="s">
        <v>249</v>
      </c>
      <c r="H97" s="273"/>
      <c r="I97" s="301"/>
      <c r="XDX97" s="258"/>
      <c r="XDY97" s="258"/>
      <c r="XDZ97" s="258"/>
      <c r="XEA97" s="258"/>
      <c r="XEB97" s="258"/>
      <c r="XEC97" s="258"/>
      <c r="XED97" s="258"/>
      <c r="XEE97" s="258"/>
    </row>
    <row r="98" s="255" customFormat="1" ht="40" customHeight="1" spans="2:16359">
      <c r="B98" s="270" t="s">
        <v>186</v>
      </c>
      <c r="C98" s="272" t="s">
        <v>187</v>
      </c>
      <c r="D98" s="272" t="s">
        <v>34</v>
      </c>
      <c r="E98" s="272" t="s">
        <v>34</v>
      </c>
      <c r="F98" s="272" t="s">
        <v>34</v>
      </c>
      <c r="G98" s="273" t="s">
        <v>188</v>
      </c>
      <c r="H98" s="273"/>
      <c r="I98" s="301"/>
      <c r="XDX98" s="258"/>
      <c r="XDY98" s="258"/>
      <c r="XDZ98" s="258"/>
      <c r="XEA98" s="258"/>
      <c r="XEB98" s="258"/>
      <c r="XEC98" s="258"/>
      <c r="XED98" s="258"/>
      <c r="XEE98" s="258"/>
    </row>
    <row r="99" s="255" customFormat="1" ht="40" customHeight="1" spans="2:16359">
      <c r="B99" s="270"/>
      <c r="C99" s="272" t="s">
        <v>189</v>
      </c>
      <c r="D99" s="272" t="s">
        <v>34</v>
      </c>
      <c r="E99" s="272" t="s">
        <v>34</v>
      </c>
      <c r="F99" s="272" t="s">
        <v>34</v>
      </c>
      <c r="G99" s="273" t="s">
        <v>190</v>
      </c>
      <c r="H99" s="273"/>
      <c r="I99" s="301"/>
      <c r="XDX99" s="258"/>
      <c r="XDY99" s="258"/>
      <c r="XDZ99" s="258"/>
      <c r="XEA99" s="258"/>
      <c r="XEB99" s="258"/>
      <c r="XEC99" s="258"/>
      <c r="XED99" s="258"/>
      <c r="XEE99" s="258"/>
    </row>
    <row r="100" s="255" customFormat="1" ht="40" customHeight="1" spans="2:16359">
      <c r="B100" s="270"/>
      <c r="C100" s="272" t="s">
        <v>191</v>
      </c>
      <c r="D100" s="272" t="s">
        <v>34</v>
      </c>
      <c r="E100" s="272" t="s">
        <v>34</v>
      </c>
      <c r="F100" s="272" t="s">
        <v>34</v>
      </c>
      <c r="G100" s="273" t="s">
        <v>192</v>
      </c>
      <c r="H100" s="273"/>
      <c r="I100" s="301"/>
      <c r="XDX100" s="258"/>
      <c r="XDY100" s="258"/>
      <c r="XDZ100" s="258"/>
      <c r="XEA100" s="258"/>
      <c r="XEB100" s="258"/>
      <c r="XEC100" s="258"/>
      <c r="XED100" s="258"/>
      <c r="XEE100" s="258"/>
    </row>
    <row r="101" s="256" customFormat="1" ht="40" customHeight="1" spans="1:9">
      <c r="A101" s="260"/>
      <c r="B101" s="270"/>
      <c r="C101" s="272" t="s">
        <v>193</v>
      </c>
      <c r="D101" s="272" t="s">
        <v>34</v>
      </c>
      <c r="E101" s="272" t="s">
        <v>34</v>
      </c>
      <c r="F101" s="272" t="s">
        <v>34</v>
      </c>
      <c r="G101" s="273" t="s">
        <v>194</v>
      </c>
      <c r="H101" s="273"/>
      <c r="I101" s="301"/>
    </row>
    <row r="102" s="255" customFormat="1" ht="40" customHeight="1" spans="2:16359">
      <c r="B102" s="270"/>
      <c r="C102" s="272" t="s">
        <v>195</v>
      </c>
      <c r="D102" s="272" t="s">
        <v>34</v>
      </c>
      <c r="E102" s="272" t="s">
        <v>34</v>
      </c>
      <c r="F102" s="272" t="s">
        <v>34</v>
      </c>
      <c r="G102" s="273" t="s">
        <v>196</v>
      </c>
      <c r="H102" s="273"/>
      <c r="I102" s="301"/>
      <c r="XDX102" s="258"/>
      <c r="XDY102" s="258"/>
      <c r="XDZ102" s="258"/>
      <c r="XEA102" s="258"/>
      <c r="XEB102" s="258"/>
      <c r="XEC102" s="258"/>
      <c r="XED102" s="258"/>
      <c r="XEE102" s="258"/>
    </row>
    <row r="103" s="255" customFormat="1" ht="40" customHeight="1" spans="2:16359">
      <c r="B103" s="270"/>
      <c r="C103" s="272" t="s">
        <v>197</v>
      </c>
      <c r="D103" s="272" t="s">
        <v>34</v>
      </c>
      <c r="E103" s="272" t="s">
        <v>34</v>
      </c>
      <c r="F103" s="272" t="s">
        <v>34</v>
      </c>
      <c r="G103" s="273" t="s">
        <v>198</v>
      </c>
      <c r="H103" s="273"/>
      <c r="I103" s="301"/>
      <c r="XDX103" s="258"/>
      <c r="XDY103" s="258"/>
      <c r="XDZ103" s="258"/>
      <c r="XEA103" s="258"/>
      <c r="XEB103" s="258"/>
      <c r="XEC103" s="258"/>
      <c r="XED103" s="258"/>
      <c r="XEE103" s="258"/>
    </row>
    <row r="104" s="255" customFormat="1" ht="40" customHeight="1" spans="2:16359">
      <c r="B104" s="319"/>
      <c r="C104" s="321" t="s">
        <v>199</v>
      </c>
      <c r="D104" s="321" t="s">
        <v>34</v>
      </c>
      <c r="E104" s="321" t="s">
        <v>34</v>
      </c>
      <c r="F104" s="321" t="s">
        <v>34</v>
      </c>
      <c r="G104" s="322" t="s">
        <v>200</v>
      </c>
      <c r="H104" s="322"/>
      <c r="I104" s="332"/>
      <c r="XDX104" s="258"/>
      <c r="XDY104" s="258"/>
      <c r="XDZ104" s="258"/>
      <c r="XEA104" s="258"/>
      <c r="XEB104" s="258"/>
      <c r="XEC104" s="258"/>
      <c r="XED104" s="258"/>
      <c r="XEE104" s="258"/>
    </row>
    <row r="105" s="255" customFormat="1" ht="40" customHeight="1" spans="3:16359">
      <c r="C105" s="327" t="s">
        <v>201</v>
      </c>
      <c r="D105" s="328">
        <v>9888</v>
      </c>
      <c r="E105" s="328">
        <v>9888</v>
      </c>
      <c r="F105" s="328">
        <v>9888</v>
      </c>
      <c r="XDX105" s="258"/>
      <c r="XDY105" s="258"/>
      <c r="XDZ105" s="258"/>
      <c r="XEA105" s="258"/>
      <c r="XEB105" s="258"/>
      <c r="XEC105" s="258"/>
      <c r="XED105" s="258"/>
      <c r="XEE105" s="258"/>
    </row>
    <row r="106" s="255" customFormat="1" spans="16352:16367">
      <c r="XDX106" s="258"/>
      <c r="XDY106" s="258"/>
      <c r="XDZ106" s="258"/>
      <c r="XEA106" s="258"/>
      <c r="XEB106" s="258"/>
      <c r="XEC106" s="258"/>
      <c r="XED106" s="258"/>
      <c r="XEE106" s="258"/>
      <c r="XEF106"/>
      <c r="XEG106"/>
      <c r="XEH106"/>
      <c r="XEI106"/>
      <c r="XEJ106"/>
      <c r="XEK106"/>
      <c r="XEL106"/>
      <c r="XEM106"/>
    </row>
    <row r="107" s="255" customFormat="1" spans="16352:16367">
      <c r="XDX107" s="258"/>
      <c r="XDY107" s="258"/>
      <c r="XDZ107" s="258"/>
      <c r="XEA107" s="258"/>
      <c r="XEB107" s="258"/>
      <c r="XEC107" s="258"/>
      <c r="XED107" s="258"/>
      <c r="XEE107" s="258"/>
      <c r="XEF107"/>
      <c r="XEG107"/>
      <c r="XEH107"/>
      <c r="XEI107"/>
      <c r="XEJ107"/>
      <c r="XEK107"/>
      <c r="XEL107"/>
      <c r="XEM107"/>
    </row>
    <row r="108" s="255" customFormat="1" spans="16352:16367">
      <c r="XDX108" s="258"/>
      <c r="XDY108" s="258"/>
      <c r="XDZ108" s="258"/>
      <c r="XEA108" s="258"/>
      <c r="XEB108" s="258"/>
      <c r="XEC108" s="258"/>
      <c r="XED108" s="258"/>
      <c r="XEE108" s="258"/>
      <c r="XEF108"/>
      <c r="XEG108"/>
      <c r="XEH108"/>
      <c r="XEI108"/>
      <c r="XEJ108"/>
      <c r="XEK108"/>
      <c r="XEL108"/>
      <c r="XEM108"/>
    </row>
    <row r="109" s="255" customFormat="1" spans="16352:16367">
      <c r="XDX109" s="258"/>
      <c r="XDY109" s="258"/>
      <c r="XDZ109" s="258"/>
      <c r="XEA109" s="258"/>
      <c r="XEB109" s="258"/>
      <c r="XEC109" s="258"/>
      <c r="XED109" s="258"/>
      <c r="XEE109" s="258"/>
      <c r="XEF109"/>
      <c r="XEG109"/>
      <c r="XEH109"/>
      <c r="XEI109"/>
      <c r="XEJ109"/>
      <c r="XEK109"/>
      <c r="XEL109"/>
      <c r="XEM109"/>
    </row>
    <row r="110" s="255" customFormat="1" spans="16352:16367">
      <c r="XDX110" s="258"/>
      <c r="XDY110" s="258"/>
      <c r="XDZ110" s="258"/>
      <c r="XEA110" s="258"/>
      <c r="XEB110" s="258"/>
      <c r="XEC110" s="258"/>
      <c r="XED110" s="258"/>
      <c r="XEE110" s="258"/>
      <c r="XEF110"/>
      <c r="XEG110"/>
      <c r="XEH110"/>
      <c r="XEI110"/>
      <c r="XEJ110"/>
      <c r="XEK110"/>
      <c r="XEL110"/>
      <c r="XEM110"/>
    </row>
    <row r="111" s="255" customFormat="1" spans="16352:16367">
      <c r="XDX111" s="258"/>
      <c r="XDY111" s="258"/>
      <c r="XDZ111" s="258"/>
      <c r="XEA111" s="258"/>
      <c r="XEB111" s="258"/>
      <c r="XEC111" s="258"/>
      <c r="XED111" s="258"/>
      <c r="XEE111" s="258"/>
      <c r="XEF111"/>
      <c r="XEG111"/>
      <c r="XEH111"/>
      <c r="XEI111"/>
      <c r="XEJ111"/>
      <c r="XEK111"/>
      <c r="XEL111"/>
      <c r="XEM111"/>
    </row>
  </sheetData>
  <mergeCells count="116">
    <mergeCell ref="B1:I1"/>
    <mergeCell ref="E2:F2"/>
    <mergeCell ref="G4:I4"/>
    <mergeCell ref="G5:I5"/>
    <mergeCell ref="G6:I6"/>
    <mergeCell ref="G7:I7"/>
    <mergeCell ref="G8:I8"/>
    <mergeCell ref="G9:I9"/>
    <mergeCell ref="G10:I10"/>
    <mergeCell ref="G11:I11"/>
    <mergeCell ref="G12:I12"/>
    <mergeCell ref="G13:I13"/>
    <mergeCell ref="G14:I14"/>
    <mergeCell ref="G15:I15"/>
    <mergeCell ref="G18:I18"/>
    <mergeCell ref="G19:I19"/>
    <mergeCell ref="G20:I20"/>
    <mergeCell ref="G21:I21"/>
    <mergeCell ref="G22:I22"/>
    <mergeCell ref="G26:I26"/>
    <mergeCell ref="G27:I27"/>
    <mergeCell ref="G28:I28"/>
    <mergeCell ref="G29:I29"/>
    <mergeCell ref="G33:I33"/>
    <mergeCell ref="G34:I34"/>
    <mergeCell ref="G35:I35"/>
    <mergeCell ref="G38:I38"/>
    <mergeCell ref="G39:I39"/>
    <mergeCell ref="G40:I40"/>
    <mergeCell ref="G44:I44"/>
    <mergeCell ref="G45:I45"/>
    <mergeCell ref="G46:I46"/>
    <mergeCell ref="G47:I47"/>
    <mergeCell ref="G48:I48"/>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63:I63"/>
    <mergeCell ref="G64:I64"/>
    <mergeCell ref="G65:I65"/>
    <mergeCell ref="G66:I66"/>
    <mergeCell ref="G67:I67"/>
    <mergeCell ref="G68:I68"/>
    <mergeCell ref="G69:I69"/>
    <mergeCell ref="G70:I70"/>
    <mergeCell ref="G71:I71"/>
    <mergeCell ref="G72:I72"/>
    <mergeCell ref="G73:I73"/>
    <mergeCell ref="G74:I74"/>
    <mergeCell ref="G75:I75"/>
    <mergeCell ref="G76:I76"/>
    <mergeCell ref="G77:I77"/>
    <mergeCell ref="G78:I78"/>
    <mergeCell ref="G79:I79"/>
    <mergeCell ref="G80:I80"/>
    <mergeCell ref="G81:I81"/>
    <mergeCell ref="G82:I82"/>
    <mergeCell ref="G83:I83"/>
    <mergeCell ref="G86:I86"/>
    <mergeCell ref="G87:I87"/>
    <mergeCell ref="G88:I88"/>
    <mergeCell ref="G89:I89"/>
    <mergeCell ref="G90:I90"/>
    <mergeCell ref="B91:C91"/>
    <mergeCell ref="G91:I91"/>
    <mergeCell ref="B92:C92"/>
    <mergeCell ref="G92:I92"/>
    <mergeCell ref="B93:C93"/>
    <mergeCell ref="G93:I93"/>
    <mergeCell ref="B94:I94"/>
    <mergeCell ref="G95:I95"/>
    <mergeCell ref="G96:I96"/>
    <mergeCell ref="G97:I97"/>
    <mergeCell ref="G98:I98"/>
    <mergeCell ref="G99:I99"/>
    <mergeCell ref="G100:I100"/>
    <mergeCell ref="G101:I101"/>
    <mergeCell ref="G102:I102"/>
    <mergeCell ref="G103:I103"/>
    <mergeCell ref="G104:I104"/>
    <mergeCell ref="B7:B12"/>
    <mergeCell ref="B16:B19"/>
    <mergeCell ref="B22:B32"/>
    <mergeCell ref="B33:B35"/>
    <mergeCell ref="B36:B44"/>
    <mergeCell ref="B45:B48"/>
    <mergeCell ref="B49:B53"/>
    <mergeCell ref="B54:B69"/>
    <mergeCell ref="B71:B74"/>
    <mergeCell ref="B75:B82"/>
    <mergeCell ref="B84:B85"/>
    <mergeCell ref="B95:B96"/>
    <mergeCell ref="B98:B104"/>
    <mergeCell ref="D2:D3"/>
    <mergeCell ref="D16:D17"/>
    <mergeCell ref="E16:E17"/>
    <mergeCell ref="F16:F17"/>
    <mergeCell ref="B2:C3"/>
    <mergeCell ref="G2:I3"/>
    <mergeCell ref="G16:I17"/>
    <mergeCell ref="G23:I25"/>
    <mergeCell ref="G30:I32"/>
    <mergeCell ref="G36:I37"/>
    <mergeCell ref="G41:I43"/>
    <mergeCell ref="G84:I85"/>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D125"/>
  <sheetViews>
    <sheetView workbookViewId="0">
      <selection activeCell="G29" sqref="G29:I29"/>
    </sheetView>
  </sheetViews>
  <sheetFormatPr defaultColWidth="9" defaultRowHeight="13.5"/>
  <cols>
    <col min="1" max="1" width="1.75" style="255" customWidth="1"/>
    <col min="2" max="2" width="16.375" style="255" customWidth="1"/>
    <col min="3" max="3" width="33.875" style="255" customWidth="1"/>
    <col min="4" max="6" width="8.75" style="255" customWidth="1"/>
    <col min="7" max="9" width="22.875" style="255" customWidth="1"/>
    <col min="10" max="10" width="2.5" style="255" customWidth="1"/>
    <col min="11" max="16342" width="9" style="255"/>
    <col min="16343" max="16350" width="9" style="258"/>
  </cols>
  <sheetData>
    <row r="1" s="255" customFormat="1" ht="52" customHeight="1" spans="2:9">
      <c r="B1" s="259" t="s">
        <v>258</v>
      </c>
      <c r="C1" s="259"/>
      <c r="D1" s="259"/>
      <c r="E1" s="259"/>
      <c r="F1" s="259"/>
      <c r="G1" s="259"/>
      <c r="H1" s="259"/>
      <c r="I1" s="259"/>
    </row>
    <row r="2" s="256" customFormat="1" ht="30" customHeight="1" spans="1:9">
      <c r="A2" s="260"/>
      <c r="B2" s="261" t="s">
        <v>26</v>
      </c>
      <c r="C2" s="262"/>
      <c r="D2" s="262" t="s">
        <v>27</v>
      </c>
      <c r="E2" s="262" t="s">
        <v>28</v>
      </c>
      <c r="F2" s="262"/>
      <c r="G2" s="262" t="s">
        <v>29</v>
      </c>
      <c r="H2" s="262"/>
      <c r="I2" s="298"/>
    </row>
    <row r="3" s="256" customFormat="1" ht="30" customHeight="1" spans="1:9">
      <c r="A3" s="260"/>
      <c r="B3" s="263"/>
      <c r="C3" s="264"/>
      <c r="D3" s="264"/>
      <c r="E3" s="264" t="s">
        <v>30</v>
      </c>
      <c r="F3" s="264" t="s">
        <v>31</v>
      </c>
      <c r="G3" s="264"/>
      <c r="H3" s="264"/>
      <c r="I3" s="299"/>
    </row>
    <row r="4" s="257" customFormat="1" ht="27" customHeight="1" spans="1:9">
      <c r="A4" s="265"/>
      <c r="B4" s="266" t="s">
        <v>32</v>
      </c>
      <c r="C4" s="267" t="s">
        <v>33</v>
      </c>
      <c r="D4" s="268" t="s">
        <v>34</v>
      </c>
      <c r="E4" s="268" t="s">
        <v>34</v>
      </c>
      <c r="F4" s="268" t="s">
        <v>34</v>
      </c>
      <c r="G4" s="269" t="s">
        <v>35</v>
      </c>
      <c r="H4" s="269"/>
      <c r="I4" s="300"/>
    </row>
    <row r="5" s="257" customFormat="1" ht="27" customHeight="1" spans="1:9">
      <c r="A5" s="265"/>
      <c r="B5" s="270" t="s">
        <v>36</v>
      </c>
      <c r="C5" s="271" t="s">
        <v>37</v>
      </c>
      <c r="D5" s="272" t="s">
        <v>34</v>
      </c>
      <c r="E5" s="272" t="s">
        <v>34</v>
      </c>
      <c r="F5" s="272" t="s">
        <v>34</v>
      </c>
      <c r="G5" s="273" t="s">
        <v>38</v>
      </c>
      <c r="H5" s="273"/>
      <c r="I5" s="301"/>
    </row>
    <row r="6" s="257" customFormat="1" ht="27" customHeight="1" spans="1:9">
      <c r="A6" s="265"/>
      <c r="B6" s="270" t="s">
        <v>39</v>
      </c>
      <c r="C6" s="271" t="s">
        <v>40</v>
      </c>
      <c r="D6" s="272" t="s">
        <v>34</v>
      </c>
      <c r="E6" s="272" t="s">
        <v>34</v>
      </c>
      <c r="F6" s="272" t="s">
        <v>34</v>
      </c>
      <c r="G6" s="273" t="s">
        <v>41</v>
      </c>
      <c r="H6" s="273"/>
      <c r="I6" s="301"/>
    </row>
    <row r="7" s="257" customFormat="1" ht="27" customHeight="1" spans="1:9">
      <c r="A7" s="265"/>
      <c r="B7" s="270" t="s">
        <v>42</v>
      </c>
      <c r="C7" s="271" t="s">
        <v>43</v>
      </c>
      <c r="D7" s="272" t="s">
        <v>34</v>
      </c>
      <c r="E7" s="272" t="s">
        <v>34</v>
      </c>
      <c r="F7" s="272" t="s">
        <v>34</v>
      </c>
      <c r="G7" s="273" t="s">
        <v>44</v>
      </c>
      <c r="H7" s="273"/>
      <c r="I7" s="301"/>
    </row>
    <row r="8" s="257" customFormat="1" ht="27" customHeight="1" spans="1:9">
      <c r="A8" s="265"/>
      <c r="B8" s="270"/>
      <c r="C8" s="271" t="s">
        <v>45</v>
      </c>
      <c r="D8" s="272" t="s">
        <v>34</v>
      </c>
      <c r="E8" s="272" t="s">
        <v>34</v>
      </c>
      <c r="F8" s="272" t="s">
        <v>34</v>
      </c>
      <c r="G8" s="273" t="s">
        <v>46</v>
      </c>
      <c r="H8" s="273"/>
      <c r="I8" s="301"/>
    </row>
    <row r="9" s="255" customFormat="1" ht="27" customHeight="1" spans="1:9">
      <c r="A9" s="274"/>
      <c r="B9" s="270"/>
      <c r="C9" s="275" t="s">
        <v>51</v>
      </c>
      <c r="D9" s="272" t="s">
        <v>34</v>
      </c>
      <c r="E9" s="272" t="s">
        <v>34</v>
      </c>
      <c r="F9" s="272" t="s">
        <v>34</v>
      </c>
      <c r="G9" s="273" t="s">
        <v>52</v>
      </c>
      <c r="H9" s="273"/>
      <c r="I9" s="301"/>
    </row>
    <row r="10" s="255" customFormat="1" ht="27" customHeight="1" spans="1:9">
      <c r="A10" s="274"/>
      <c r="B10" s="270"/>
      <c r="C10" s="271" t="s">
        <v>49</v>
      </c>
      <c r="D10" s="272" t="s">
        <v>34</v>
      </c>
      <c r="E10" s="272" t="s">
        <v>34</v>
      </c>
      <c r="F10" s="272" t="s">
        <v>34</v>
      </c>
      <c r="G10" s="273" t="s">
        <v>50</v>
      </c>
      <c r="H10" s="273"/>
      <c r="I10" s="301"/>
    </row>
    <row r="11" s="255" customFormat="1" ht="27" customHeight="1" spans="1:9">
      <c r="A11" s="274"/>
      <c r="B11" s="270"/>
      <c r="C11" s="276" t="s">
        <v>53</v>
      </c>
      <c r="D11" s="272" t="s">
        <v>34</v>
      </c>
      <c r="E11" s="272" t="s">
        <v>34</v>
      </c>
      <c r="F11" s="272" t="s">
        <v>34</v>
      </c>
      <c r="G11" s="273" t="s">
        <v>54</v>
      </c>
      <c r="H11" s="273"/>
      <c r="I11" s="301"/>
    </row>
    <row r="12" s="255" customFormat="1" ht="27" customHeight="1" spans="1:9">
      <c r="A12" s="274"/>
      <c r="B12" s="270"/>
      <c r="C12" s="276" t="s">
        <v>259</v>
      </c>
      <c r="D12" s="272" t="s">
        <v>34</v>
      </c>
      <c r="E12" s="272" t="s">
        <v>34</v>
      </c>
      <c r="F12" s="272" t="s">
        <v>34</v>
      </c>
      <c r="G12" s="273" t="s">
        <v>260</v>
      </c>
      <c r="H12" s="273"/>
      <c r="I12" s="301"/>
    </row>
    <row r="13" s="255" customFormat="1" ht="27" customHeight="1" spans="1:9">
      <c r="A13" s="274"/>
      <c r="B13" s="270" t="s">
        <v>55</v>
      </c>
      <c r="C13" s="271" t="s">
        <v>56</v>
      </c>
      <c r="D13" s="272" t="s">
        <v>34</v>
      </c>
      <c r="E13" s="272" t="s">
        <v>34</v>
      </c>
      <c r="F13" s="272" t="s">
        <v>34</v>
      </c>
      <c r="G13" s="273" t="s">
        <v>57</v>
      </c>
      <c r="H13" s="273"/>
      <c r="I13" s="301"/>
    </row>
    <row r="14" s="255" customFormat="1" ht="27" customHeight="1" spans="1:9">
      <c r="A14" s="274"/>
      <c r="B14" s="277" t="s">
        <v>58</v>
      </c>
      <c r="C14" s="271" t="s">
        <v>59</v>
      </c>
      <c r="D14" s="272" t="s">
        <v>34</v>
      </c>
      <c r="E14" s="272" t="s">
        <v>34</v>
      </c>
      <c r="F14" s="272" t="s">
        <v>34</v>
      </c>
      <c r="G14" s="273" t="s">
        <v>60</v>
      </c>
      <c r="H14" s="273"/>
      <c r="I14" s="301"/>
    </row>
    <row r="15" s="255" customFormat="1" ht="27" customHeight="1" spans="1:9">
      <c r="A15" s="274"/>
      <c r="B15" s="277" t="s">
        <v>61</v>
      </c>
      <c r="C15" s="275" t="s">
        <v>62</v>
      </c>
      <c r="D15" s="272" t="s">
        <v>34</v>
      </c>
      <c r="E15" s="272" t="s">
        <v>34</v>
      </c>
      <c r="F15" s="272" t="s">
        <v>34</v>
      </c>
      <c r="G15" s="273" t="s">
        <v>63</v>
      </c>
      <c r="H15" s="273"/>
      <c r="I15" s="301"/>
    </row>
    <row r="16" s="255" customFormat="1" ht="27" customHeight="1" spans="1:9">
      <c r="A16" s="274"/>
      <c r="B16" s="278" t="s">
        <v>64</v>
      </c>
      <c r="C16" s="271" t="s">
        <v>65</v>
      </c>
      <c r="D16" s="272"/>
      <c r="E16" s="272"/>
      <c r="F16" s="272" t="s">
        <v>34</v>
      </c>
      <c r="G16" s="273" t="s">
        <v>66</v>
      </c>
      <c r="H16" s="273"/>
      <c r="I16" s="301"/>
    </row>
    <row r="17" s="255" customFormat="1" ht="27" customHeight="1" spans="1:9">
      <c r="A17" s="274"/>
      <c r="B17" s="279"/>
      <c r="C17" s="271" t="s">
        <v>67</v>
      </c>
      <c r="D17" s="272"/>
      <c r="E17" s="272"/>
      <c r="F17" s="272"/>
      <c r="G17" s="273"/>
      <c r="H17" s="273"/>
      <c r="I17" s="301"/>
    </row>
    <row r="18" s="255" customFormat="1" ht="27" customHeight="1" spans="1:10">
      <c r="A18" s="274"/>
      <c r="B18" s="279"/>
      <c r="C18" s="280" t="s">
        <v>68</v>
      </c>
      <c r="D18" s="273"/>
      <c r="E18" s="271"/>
      <c r="F18" s="272" t="s">
        <v>34</v>
      </c>
      <c r="G18" s="273" t="s">
        <v>69</v>
      </c>
      <c r="H18" s="273"/>
      <c r="I18" s="301"/>
      <c r="J18" s="274"/>
    </row>
    <row r="19" s="255" customFormat="1" ht="27" customHeight="1" spans="1:10">
      <c r="A19" s="274"/>
      <c r="B19" s="281"/>
      <c r="C19" s="280" t="s">
        <v>203</v>
      </c>
      <c r="D19" s="273"/>
      <c r="E19" s="271"/>
      <c r="F19" s="272" t="s">
        <v>34</v>
      </c>
      <c r="G19" s="273" t="s">
        <v>204</v>
      </c>
      <c r="H19" s="273"/>
      <c r="I19" s="301"/>
      <c r="J19" s="274"/>
    </row>
    <row r="20" s="255" customFormat="1" ht="27" customHeight="1" spans="1:10">
      <c r="A20" s="274"/>
      <c r="B20" s="270" t="s">
        <v>70</v>
      </c>
      <c r="C20" s="271" t="s">
        <v>71</v>
      </c>
      <c r="D20" s="272" t="s">
        <v>34</v>
      </c>
      <c r="E20" s="272" t="s">
        <v>34</v>
      </c>
      <c r="F20" s="272" t="s">
        <v>34</v>
      </c>
      <c r="G20" s="273" t="s">
        <v>72</v>
      </c>
      <c r="H20" s="273"/>
      <c r="I20" s="301"/>
      <c r="J20" s="274"/>
    </row>
    <row r="21" s="255" customFormat="1" ht="42" customHeight="1" spans="1:10">
      <c r="A21" s="274"/>
      <c r="B21" s="270" t="s">
        <v>73</v>
      </c>
      <c r="C21" s="271" t="s">
        <v>74</v>
      </c>
      <c r="D21" s="272" t="s">
        <v>34</v>
      </c>
      <c r="E21" s="272" t="s">
        <v>34</v>
      </c>
      <c r="F21" s="272" t="s">
        <v>34</v>
      </c>
      <c r="G21" s="273" t="s">
        <v>75</v>
      </c>
      <c r="H21" s="273"/>
      <c r="I21" s="301"/>
      <c r="J21" s="274"/>
    </row>
    <row r="22" s="255" customFormat="1" ht="27" customHeight="1" spans="1:10">
      <c r="A22" s="274"/>
      <c r="B22" s="282" t="s">
        <v>76</v>
      </c>
      <c r="C22" s="271" t="s">
        <v>77</v>
      </c>
      <c r="D22" s="272" t="s">
        <v>34</v>
      </c>
      <c r="E22" s="272" t="s">
        <v>34</v>
      </c>
      <c r="F22" s="272" t="s">
        <v>34</v>
      </c>
      <c r="G22" s="273" t="s">
        <v>78</v>
      </c>
      <c r="H22" s="273"/>
      <c r="I22" s="301"/>
      <c r="J22" s="274"/>
    </row>
    <row r="23" s="255" customFormat="1" ht="27" customHeight="1" spans="1:10">
      <c r="A23" s="274"/>
      <c r="B23" s="283"/>
      <c r="C23" s="271" t="s">
        <v>79</v>
      </c>
      <c r="D23" s="272" t="s">
        <v>34</v>
      </c>
      <c r="E23" s="272" t="s">
        <v>34</v>
      </c>
      <c r="F23" s="272" t="s">
        <v>34</v>
      </c>
      <c r="G23" s="284" t="s">
        <v>80</v>
      </c>
      <c r="H23" s="285"/>
      <c r="I23" s="302"/>
      <c r="J23" s="274"/>
    </row>
    <row r="24" s="255" customFormat="1" ht="27" customHeight="1" spans="1:10">
      <c r="A24" s="274"/>
      <c r="B24" s="283"/>
      <c r="C24" s="271" t="s">
        <v>81</v>
      </c>
      <c r="D24" s="272" t="s">
        <v>34</v>
      </c>
      <c r="E24" s="272" t="s">
        <v>34</v>
      </c>
      <c r="F24" s="272" t="s">
        <v>34</v>
      </c>
      <c r="G24" s="286"/>
      <c r="H24" s="287"/>
      <c r="I24" s="303"/>
      <c r="J24" s="274"/>
    </row>
    <row r="25" s="255" customFormat="1" ht="27" customHeight="1" spans="1:10">
      <c r="A25" s="274"/>
      <c r="B25" s="283"/>
      <c r="C25" s="271" t="s">
        <v>82</v>
      </c>
      <c r="D25" s="272" t="s">
        <v>34</v>
      </c>
      <c r="E25" s="272" t="s">
        <v>34</v>
      </c>
      <c r="F25" s="272" t="s">
        <v>34</v>
      </c>
      <c r="G25" s="288"/>
      <c r="H25" s="289"/>
      <c r="I25" s="304"/>
      <c r="J25" s="274"/>
    </row>
    <row r="26" s="255" customFormat="1" ht="27" customHeight="1" spans="1:10">
      <c r="A26" s="274"/>
      <c r="B26" s="283"/>
      <c r="C26" s="271" t="s">
        <v>83</v>
      </c>
      <c r="D26" s="272" t="s">
        <v>34</v>
      </c>
      <c r="E26" s="272" t="s">
        <v>34</v>
      </c>
      <c r="F26" s="272" t="s">
        <v>34</v>
      </c>
      <c r="G26" s="273" t="s">
        <v>84</v>
      </c>
      <c r="H26" s="273"/>
      <c r="I26" s="301"/>
      <c r="J26" s="274"/>
    </row>
    <row r="27" s="255" customFormat="1" ht="27" customHeight="1" spans="1:10">
      <c r="A27" s="274"/>
      <c r="B27" s="283"/>
      <c r="C27" s="271" t="s">
        <v>85</v>
      </c>
      <c r="D27" s="272" t="s">
        <v>34</v>
      </c>
      <c r="E27" s="272" t="s">
        <v>34</v>
      </c>
      <c r="F27" s="272" t="s">
        <v>34</v>
      </c>
      <c r="G27" s="273" t="s">
        <v>86</v>
      </c>
      <c r="H27" s="273"/>
      <c r="I27" s="301"/>
      <c r="J27" s="274"/>
    </row>
    <row r="28" s="255" customFormat="1" ht="27" customHeight="1" spans="1:10">
      <c r="A28" s="274"/>
      <c r="B28" s="283"/>
      <c r="C28" s="271" t="s">
        <v>87</v>
      </c>
      <c r="D28" s="272" t="s">
        <v>34</v>
      </c>
      <c r="E28" s="272" t="s">
        <v>34</v>
      </c>
      <c r="F28" s="272" t="s">
        <v>34</v>
      </c>
      <c r="G28" s="273" t="s">
        <v>88</v>
      </c>
      <c r="H28" s="273"/>
      <c r="I28" s="301"/>
      <c r="J28" s="274"/>
    </row>
    <row r="29" s="255" customFormat="1" ht="42" customHeight="1" spans="1:10">
      <c r="A29" s="274"/>
      <c r="B29" s="283"/>
      <c r="C29" s="271" t="s">
        <v>89</v>
      </c>
      <c r="D29" s="272" t="s">
        <v>34</v>
      </c>
      <c r="E29" s="272" t="s">
        <v>34</v>
      </c>
      <c r="F29" s="272" t="s">
        <v>34</v>
      </c>
      <c r="G29" s="273" t="s">
        <v>90</v>
      </c>
      <c r="H29" s="273"/>
      <c r="I29" s="301"/>
      <c r="J29" s="274"/>
    </row>
    <row r="30" s="255" customFormat="1" ht="27" customHeight="1" spans="1:10">
      <c r="A30" s="274"/>
      <c r="B30" s="283"/>
      <c r="C30" s="271" t="s">
        <v>91</v>
      </c>
      <c r="D30" s="272" t="s">
        <v>34</v>
      </c>
      <c r="E30" s="272" t="s">
        <v>34</v>
      </c>
      <c r="F30" s="272" t="s">
        <v>34</v>
      </c>
      <c r="G30" s="284" t="s">
        <v>92</v>
      </c>
      <c r="H30" s="285"/>
      <c r="I30" s="302"/>
      <c r="J30" s="274"/>
    </row>
    <row r="31" s="255" customFormat="1" ht="27" customHeight="1" spans="1:10">
      <c r="A31" s="274"/>
      <c r="B31" s="283"/>
      <c r="C31" s="271" t="s">
        <v>93</v>
      </c>
      <c r="D31" s="272" t="s">
        <v>34</v>
      </c>
      <c r="E31" s="272" t="s">
        <v>34</v>
      </c>
      <c r="F31" s="272" t="s">
        <v>34</v>
      </c>
      <c r="G31" s="286"/>
      <c r="H31" s="287"/>
      <c r="I31" s="303"/>
      <c r="J31" s="274"/>
    </row>
    <row r="32" s="255" customFormat="1" ht="27" customHeight="1" spans="1:10">
      <c r="A32" s="274"/>
      <c r="B32" s="290"/>
      <c r="C32" s="271" t="s">
        <v>94</v>
      </c>
      <c r="D32" s="272" t="s">
        <v>34</v>
      </c>
      <c r="E32" s="272" t="s">
        <v>34</v>
      </c>
      <c r="F32" s="272" t="s">
        <v>34</v>
      </c>
      <c r="G32" s="288"/>
      <c r="H32" s="289"/>
      <c r="I32" s="304"/>
      <c r="J32" s="274"/>
    </row>
    <row r="33" s="255" customFormat="1" ht="27" customHeight="1" spans="1:10">
      <c r="A33" s="274"/>
      <c r="B33" s="291" t="s">
        <v>95</v>
      </c>
      <c r="C33" s="271" t="s">
        <v>96</v>
      </c>
      <c r="D33" s="272" t="s">
        <v>34</v>
      </c>
      <c r="E33" s="272" t="s">
        <v>34</v>
      </c>
      <c r="F33" s="272" t="s">
        <v>34</v>
      </c>
      <c r="G33" s="273" t="s">
        <v>97</v>
      </c>
      <c r="H33" s="273"/>
      <c r="I33" s="301"/>
      <c r="J33" s="274"/>
    </row>
    <row r="34" s="255" customFormat="1" ht="27" customHeight="1" spans="1:10">
      <c r="A34" s="274"/>
      <c r="B34" s="292"/>
      <c r="C34" s="271" t="s">
        <v>98</v>
      </c>
      <c r="D34" s="272" t="s">
        <v>34</v>
      </c>
      <c r="E34" s="272" t="s">
        <v>34</v>
      </c>
      <c r="F34" s="272" t="s">
        <v>34</v>
      </c>
      <c r="G34" s="273" t="s">
        <v>99</v>
      </c>
      <c r="H34" s="273"/>
      <c r="I34" s="301"/>
      <c r="J34" s="274"/>
    </row>
    <row r="35" s="255" customFormat="1" ht="27" customHeight="1" spans="2:9">
      <c r="B35" s="292"/>
      <c r="C35" s="271" t="s">
        <v>251</v>
      </c>
      <c r="D35" s="272" t="s">
        <v>34</v>
      </c>
      <c r="E35" s="272" t="s">
        <v>34</v>
      </c>
      <c r="F35" s="272" t="s">
        <v>34</v>
      </c>
      <c r="G35" s="273" t="s">
        <v>252</v>
      </c>
      <c r="H35" s="273"/>
      <c r="I35" s="301"/>
    </row>
    <row r="36" s="255" customFormat="1" ht="27" customHeight="1" spans="2:9">
      <c r="B36" s="292"/>
      <c r="C36" s="271" t="s">
        <v>261</v>
      </c>
      <c r="D36" s="272" t="s">
        <v>34</v>
      </c>
      <c r="E36" s="272" t="s">
        <v>34</v>
      </c>
      <c r="F36" s="272" t="s">
        <v>34</v>
      </c>
      <c r="G36" s="273" t="s">
        <v>262</v>
      </c>
      <c r="H36" s="273"/>
      <c r="I36" s="301"/>
    </row>
    <row r="37" s="255" customFormat="1" ht="27" customHeight="1" spans="2:9">
      <c r="B37" s="278" t="s">
        <v>205</v>
      </c>
      <c r="C37" s="275" t="s">
        <v>101</v>
      </c>
      <c r="D37" s="272" t="s">
        <v>34</v>
      </c>
      <c r="E37" s="272" t="s">
        <v>34</v>
      </c>
      <c r="F37" s="272" t="s">
        <v>34</v>
      </c>
      <c r="G37" s="284" t="s">
        <v>102</v>
      </c>
      <c r="H37" s="285"/>
      <c r="I37" s="302"/>
    </row>
    <row r="38" s="255" customFormat="1" ht="27" customHeight="1" spans="2:9">
      <c r="B38" s="279"/>
      <c r="C38" s="275" t="s">
        <v>103</v>
      </c>
      <c r="D38" s="272" t="s">
        <v>34</v>
      </c>
      <c r="E38" s="272" t="s">
        <v>34</v>
      </c>
      <c r="F38" s="272" t="s">
        <v>34</v>
      </c>
      <c r="G38" s="288"/>
      <c r="H38" s="289"/>
      <c r="I38" s="304"/>
    </row>
    <row r="39" s="255" customFormat="1" ht="27" customHeight="1" spans="2:9">
      <c r="B39" s="279"/>
      <c r="C39" s="275" t="s">
        <v>104</v>
      </c>
      <c r="D39" s="272" t="s">
        <v>34</v>
      </c>
      <c r="E39" s="272" t="s">
        <v>34</v>
      </c>
      <c r="F39" s="272" t="s">
        <v>34</v>
      </c>
      <c r="G39" s="273" t="s">
        <v>105</v>
      </c>
      <c r="H39" s="273"/>
      <c r="I39" s="301"/>
    </row>
    <row r="40" s="255" customFormat="1" ht="27" customHeight="1" spans="2:9">
      <c r="B40" s="279"/>
      <c r="C40" s="275" t="s">
        <v>106</v>
      </c>
      <c r="D40" s="272" t="s">
        <v>34</v>
      </c>
      <c r="E40" s="272" t="s">
        <v>34</v>
      </c>
      <c r="F40" s="272" t="s">
        <v>34</v>
      </c>
      <c r="G40" s="273" t="s">
        <v>107</v>
      </c>
      <c r="H40" s="273"/>
      <c r="I40" s="301"/>
    </row>
    <row r="41" s="255" customFormat="1" ht="27" customHeight="1" spans="2:9">
      <c r="B41" s="279"/>
      <c r="C41" s="275" t="s">
        <v>108</v>
      </c>
      <c r="D41" s="272" t="s">
        <v>34</v>
      </c>
      <c r="E41" s="272" t="s">
        <v>34</v>
      </c>
      <c r="F41" s="272" t="s">
        <v>34</v>
      </c>
      <c r="G41" s="273" t="s">
        <v>109</v>
      </c>
      <c r="H41" s="273"/>
      <c r="I41" s="301"/>
    </row>
    <row r="42" s="255" customFormat="1" ht="27" customHeight="1" spans="2:9">
      <c r="B42" s="279"/>
      <c r="C42" s="275" t="s">
        <v>206</v>
      </c>
      <c r="D42" s="272" t="s">
        <v>34</v>
      </c>
      <c r="E42" s="272" t="s">
        <v>34</v>
      </c>
      <c r="F42" s="272" t="s">
        <v>34</v>
      </c>
      <c r="G42" s="284" t="s">
        <v>207</v>
      </c>
      <c r="H42" s="285"/>
      <c r="I42" s="302"/>
    </row>
    <row r="43" s="255" customFormat="1" ht="27" customHeight="1" spans="2:9">
      <c r="B43" s="279"/>
      <c r="C43" s="275" t="s">
        <v>208</v>
      </c>
      <c r="D43" s="272" t="s">
        <v>34</v>
      </c>
      <c r="E43" s="272" t="s">
        <v>34</v>
      </c>
      <c r="F43" s="272" t="s">
        <v>34</v>
      </c>
      <c r="G43" s="286"/>
      <c r="H43" s="287"/>
      <c r="I43" s="303"/>
    </row>
    <row r="44" s="255" customFormat="1" ht="27" customHeight="1" spans="2:9">
      <c r="B44" s="279"/>
      <c r="C44" s="275" t="s">
        <v>209</v>
      </c>
      <c r="D44" s="272" t="s">
        <v>34</v>
      </c>
      <c r="E44" s="272" t="s">
        <v>34</v>
      </c>
      <c r="F44" s="272" t="s">
        <v>34</v>
      </c>
      <c r="G44" s="288"/>
      <c r="H44" s="289"/>
      <c r="I44" s="304"/>
    </row>
    <row r="45" s="255" customFormat="1" ht="27" customHeight="1" spans="2:9">
      <c r="B45" s="279"/>
      <c r="C45" s="275" t="s">
        <v>210</v>
      </c>
      <c r="D45" s="272" t="s">
        <v>34</v>
      </c>
      <c r="E45" s="272" t="s">
        <v>34</v>
      </c>
      <c r="F45" s="272" t="s">
        <v>34</v>
      </c>
      <c r="G45" s="273" t="s">
        <v>211</v>
      </c>
      <c r="H45" s="273"/>
      <c r="I45" s="301"/>
    </row>
    <row r="46" s="255" customFormat="1" ht="27" customHeight="1" spans="2:9">
      <c r="B46" s="278" t="s">
        <v>110</v>
      </c>
      <c r="C46" s="293" t="s">
        <v>111</v>
      </c>
      <c r="D46" s="272" t="s">
        <v>34</v>
      </c>
      <c r="E46" s="272" t="s">
        <v>34</v>
      </c>
      <c r="F46" s="272" t="s">
        <v>34</v>
      </c>
      <c r="G46" s="273" t="s">
        <v>112</v>
      </c>
      <c r="H46" s="273"/>
      <c r="I46" s="301"/>
    </row>
    <row r="47" s="255" customFormat="1" ht="27" customHeight="1" spans="2:9">
      <c r="B47" s="279"/>
      <c r="C47" s="293" t="s">
        <v>113</v>
      </c>
      <c r="D47" s="272" t="s">
        <v>34</v>
      </c>
      <c r="E47" s="272" t="s">
        <v>34</v>
      </c>
      <c r="F47" s="272" t="s">
        <v>34</v>
      </c>
      <c r="G47" s="273" t="s">
        <v>114</v>
      </c>
      <c r="H47" s="273"/>
      <c r="I47" s="301"/>
    </row>
    <row r="48" s="255" customFormat="1" ht="27" customHeight="1" spans="2:9">
      <c r="B48" s="279"/>
      <c r="C48" s="293" t="s">
        <v>115</v>
      </c>
      <c r="D48" s="272" t="s">
        <v>34</v>
      </c>
      <c r="E48" s="272" t="s">
        <v>34</v>
      </c>
      <c r="F48" s="272" t="s">
        <v>34</v>
      </c>
      <c r="G48" s="273" t="s">
        <v>116</v>
      </c>
      <c r="H48" s="273"/>
      <c r="I48" s="301"/>
    </row>
    <row r="49" s="255" customFormat="1" ht="27" customHeight="1" spans="2:9">
      <c r="B49" s="281"/>
      <c r="C49" s="293" t="s">
        <v>240</v>
      </c>
      <c r="D49" s="272" t="s">
        <v>34</v>
      </c>
      <c r="E49" s="272" t="s">
        <v>34</v>
      </c>
      <c r="F49" s="272" t="s">
        <v>34</v>
      </c>
      <c r="G49" s="273" t="s">
        <v>241</v>
      </c>
      <c r="H49" s="273"/>
      <c r="I49" s="301"/>
    </row>
    <row r="50" s="255" customFormat="1" ht="27" customHeight="1" spans="2:9">
      <c r="B50" s="279" t="s">
        <v>117</v>
      </c>
      <c r="C50" s="293" t="s">
        <v>212</v>
      </c>
      <c r="D50" s="272" t="s">
        <v>34</v>
      </c>
      <c r="E50" s="272" t="s">
        <v>34</v>
      </c>
      <c r="F50" s="272" t="s">
        <v>34</v>
      </c>
      <c r="G50" s="273" t="s">
        <v>213</v>
      </c>
      <c r="H50" s="273"/>
      <c r="I50" s="301"/>
    </row>
    <row r="51" s="255" customFormat="1" ht="27" customHeight="1" spans="2:9">
      <c r="B51" s="279"/>
      <c r="C51" s="294" t="s">
        <v>118</v>
      </c>
      <c r="D51" s="272" t="s">
        <v>34</v>
      </c>
      <c r="E51" s="272" t="s">
        <v>34</v>
      </c>
      <c r="F51" s="272" t="s">
        <v>34</v>
      </c>
      <c r="G51" s="295" t="s">
        <v>119</v>
      </c>
      <c r="H51" s="295"/>
      <c r="I51" s="305"/>
    </row>
    <row r="52" s="255" customFormat="1" ht="27" customHeight="1" spans="2:16350">
      <c r="B52" s="279"/>
      <c r="C52" s="294" t="s">
        <v>214</v>
      </c>
      <c r="D52" s="272" t="s">
        <v>34</v>
      </c>
      <c r="E52" s="272" t="s">
        <v>34</v>
      </c>
      <c r="F52" s="272" t="s">
        <v>34</v>
      </c>
      <c r="G52" s="273" t="s">
        <v>215</v>
      </c>
      <c r="H52" s="273"/>
      <c r="I52" s="301"/>
      <c r="XDO52" s="258"/>
      <c r="XDP52" s="258"/>
      <c r="XDQ52" s="258"/>
      <c r="XDR52" s="258"/>
      <c r="XDS52" s="258"/>
      <c r="XDT52" s="258"/>
      <c r="XDU52" s="258"/>
      <c r="XDV52" s="258"/>
    </row>
    <row r="53" s="255" customFormat="1" ht="27" customHeight="1" spans="2:16350">
      <c r="B53" s="279"/>
      <c r="C53" s="294" t="s">
        <v>120</v>
      </c>
      <c r="D53" s="272" t="s">
        <v>34</v>
      </c>
      <c r="E53" s="272" t="s">
        <v>34</v>
      </c>
      <c r="F53" s="272" t="s">
        <v>34</v>
      </c>
      <c r="G53" s="273" t="s">
        <v>121</v>
      </c>
      <c r="H53" s="273"/>
      <c r="I53" s="301"/>
      <c r="XDO53" s="258"/>
      <c r="XDP53" s="258"/>
      <c r="XDQ53" s="258"/>
      <c r="XDR53" s="258"/>
      <c r="XDS53" s="258"/>
      <c r="XDT53" s="258"/>
      <c r="XDU53" s="258"/>
      <c r="XDV53" s="258"/>
    </row>
    <row r="54" s="255" customFormat="1" ht="27" customHeight="1" spans="2:16350">
      <c r="B54" s="279"/>
      <c r="C54" s="294" t="s">
        <v>122</v>
      </c>
      <c r="D54" s="272" t="s">
        <v>34</v>
      </c>
      <c r="E54" s="272" t="s">
        <v>34</v>
      </c>
      <c r="F54" s="272" t="s">
        <v>34</v>
      </c>
      <c r="G54" s="273" t="s">
        <v>123</v>
      </c>
      <c r="H54" s="273"/>
      <c r="I54" s="301"/>
      <c r="XDO54" s="258"/>
      <c r="XDP54" s="258"/>
      <c r="XDQ54" s="258"/>
      <c r="XDR54" s="258"/>
      <c r="XDS54" s="258"/>
      <c r="XDT54" s="258"/>
      <c r="XDU54" s="258"/>
      <c r="XDV54" s="258"/>
    </row>
    <row r="55" s="255" customFormat="1" ht="27" customHeight="1" spans="2:16350">
      <c r="B55" s="279"/>
      <c r="C55" s="294" t="s">
        <v>263</v>
      </c>
      <c r="D55" s="272" t="s">
        <v>34</v>
      </c>
      <c r="E55" s="272" t="s">
        <v>34</v>
      </c>
      <c r="F55" s="272" t="s">
        <v>34</v>
      </c>
      <c r="G55" s="273" t="s">
        <v>264</v>
      </c>
      <c r="H55" s="273"/>
      <c r="I55" s="301"/>
      <c r="XDO55" s="258"/>
      <c r="XDP55" s="258"/>
      <c r="XDQ55" s="258"/>
      <c r="XDR55" s="258"/>
      <c r="XDS55" s="258"/>
      <c r="XDT55" s="258"/>
      <c r="XDU55" s="258"/>
      <c r="XDV55" s="258"/>
    </row>
    <row r="56" s="255" customFormat="1" ht="27" customHeight="1" spans="2:16350">
      <c r="B56" s="279"/>
      <c r="C56" s="294" t="s">
        <v>265</v>
      </c>
      <c r="D56" s="272" t="s">
        <v>34</v>
      </c>
      <c r="E56" s="272" t="s">
        <v>34</v>
      </c>
      <c r="F56" s="272" t="s">
        <v>34</v>
      </c>
      <c r="G56" s="273" t="s">
        <v>266</v>
      </c>
      <c r="H56" s="273"/>
      <c r="I56" s="301"/>
      <c r="XDO56" s="258"/>
      <c r="XDP56" s="258"/>
      <c r="XDQ56" s="258"/>
      <c r="XDR56" s="258"/>
      <c r="XDS56" s="258"/>
      <c r="XDT56" s="258"/>
      <c r="XDU56" s="258"/>
      <c r="XDV56" s="258"/>
    </row>
    <row r="57" s="255" customFormat="1" ht="27" customHeight="1" spans="2:16350">
      <c r="B57" s="296" t="s">
        <v>216</v>
      </c>
      <c r="C57" s="275" t="s">
        <v>125</v>
      </c>
      <c r="D57" s="272" t="s">
        <v>34</v>
      </c>
      <c r="E57" s="272" t="s">
        <v>34</v>
      </c>
      <c r="F57" s="272" t="s">
        <v>34</v>
      </c>
      <c r="G57" s="273" t="s">
        <v>126</v>
      </c>
      <c r="H57" s="273"/>
      <c r="I57" s="301"/>
      <c r="XDO57" s="258"/>
      <c r="XDP57" s="258"/>
      <c r="XDQ57" s="258"/>
      <c r="XDR57" s="258"/>
      <c r="XDS57" s="258"/>
      <c r="XDT57" s="258"/>
      <c r="XDU57" s="258"/>
      <c r="XDV57" s="258"/>
    </row>
    <row r="58" s="255" customFormat="1" ht="27" customHeight="1" spans="2:16350">
      <c r="B58" s="297"/>
      <c r="C58" s="275" t="s">
        <v>127</v>
      </c>
      <c r="D58" s="272" t="s">
        <v>34</v>
      </c>
      <c r="E58" s="272" t="s">
        <v>34</v>
      </c>
      <c r="F58" s="272" t="s">
        <v>34</v>
      </c>
      <c r="G58" s="273" t="s">
        <v>128</v>
      </c>
      <c r="H58" s="273"/>
      <c r="I58" s="301"/>
      <c r="XDO58" s="258"/>
      <c r="XDP58" s="258"/>
      <c r="XDQ58" s="258"/>
      <c r="XDR58" s="258"/>
      <c r="XDS58" s="258"/>
      <c r="XDT58" s="258"/>
      <c r="XDU58" s="258"/>
      <c r="XDV58" s="258"/>
    </row>
    <row r="59" s="255" customFormat="1" ht="27" customHeight="1" spans="2:16350">
      <c r="B59" s="297"/>
      <c r="C59" s="275" t="s">
        <v>217</v>
      </c>
      <c r="D59" s="272" t="s">
        <v>34</v>
      </c>
      <c r="E59" s="272" t="s">
        <v>34</v>
      </c>
      <c r="F59" s="272" t="s">
        <v>34</v>
      </c>
      <c r="G59" s="273" t="s">
        <v>218</v>
      </c>
      <c r="H59" s="273"/>
      <c r="I59" s="301"/>
      <c r="XDO59" s="258"/>
      <c r="XDP59" s="258"/>
      <c r="XDQ59" s="258"/>
      <c r="XDR59" s="258"/>
      <c r="XDS59" s="258"/>
      <c r="XDT59" s="258"/>
      <c r="XDU59" s="258"/>
      <c r="XDV59" s="258"/>
    </row>
    <row r="60" s="255" customFormat="1" ht="27" customHeight="1" spans="2:16350">
      <c r="B60" s="297"/>
      <c r="C60" s="275" t="s">
        <v>129</v>
      </c>
      <c r="D60" s="272" t="s">
        <v>34</v>
      </c>
      <c r="E60" s="272" t="s">
        <v>34</v>
      </c>
      <c r="F60" s="272" t="s">
        <v>34</v>
      </c>
      <c r="G60" s="273" t="s">
        <v>130</v>
      </c>
      <c r="H60" s="273"/>
      <c r="I60" s="301"/>
      <c r="XDO60" s="258"/>
      <c r="XDP60" s="258"/>
      <c r="XDQ60" s="258"/>
      <c r="XDR60" s="258"/>
      <c r="XDS60" s="258"/>
      <c r="XDT60" s="258"/>
      <c r="XDU60" s="258"/>
      <c r="XDV60" s="258"/>
    </row>
    <row r="61" s="255" customFormat="1" ht="27" customHeight="1" spans="2:16350">
      <c r="B61" s="297"/>
      <c r="C61" s="275" t="s">
        <v>131</v>
      </c>
      <c r="D61" s="272" t="s">
        <v>34</v>
      </c>
      <c r="E61" s="272" t="s">
        <v>34</v>
      </c>
      <c r="F61" s="272" t="s">
        <v>34</v>
      </c>
      <c r="G61" s="273" t="s">
        <v>132</v>
      </c>
      <c r="H61" s="273"/>
      <c r="I61" s="301"/>
      <c r="XDO61" s="258"/>
      <c r="XDP61" s="258"/>
      <c r="XDQ61" s="258"/>
      <c r="XDR61" s="258"/>
      <c r="XDS61" s="258"/>
      <c r="XDT61" s="258"/>
      <c r="XDU61" s="258"/>
      <c r="XDV61" s="258"/>
    </row>
    <row r="62" s="255" customFormat="1" ht="27" customHeight="1" spans="2:16350">
      <c r="B62" s="297"/>
      <c r="C62" s="275" t="s">
        <v>219</v>
      </c>
      <c r="D62" s="272" t="s">
        <v>34</v>
      </c>
      <c r="E62" s="272" t="s">
        <v>34</v>
      </c>
      <c r="F62" s="272" t="s">
        <v>34</v>
      </c>
      <c r="G62" s="273" t="s">
        <v>220</v>
      </c>
      <c r="H62" s="273"/>
      <c r="I62" s="301"/>
      <c r="XDO62" s="258"/>
      <c r="XDP62" s="258"/>
      <c r="XDQ62" s="258"/>
      <c r="XDR62" s="258"/>
      <c r="XDS62" s="258"/>
      <c r="XDT62" s="258"/>
      <c r="XDU62" s="258"/>
      <c r="XDV62" s="258"/>
    </row>
    <row r="63" s="255" customFormat="1" ht="27" customHeight="1" spans="2:16350">
      <c r="B63" s="297"/>
      <c r="C63" s="275" t="s">
        <v>221</v>
      </c>
      <c r="D63" s="272" t="s">
        <v>34</v>
      </c>
      <c r="E63" s="272" t="s">
        <v>34</v>
      </c>
      <c r="F63" s="272" t="s">
        <v>34</v>
      </c>
      <c r="G63" s="273" t="s">
        <v>222</v>
      </c>
      <c r="H63" s="273"/>
      <c r="I63" s="301"/>
      <c r="XDO63" s="258"/>
      <c r="XDP63" s="258"/>
      <c r="XDQ63" s="258"/>
      <c r="XDR63" s="258"/>
      <c r="XDS63" s="258"/>
      <c r="XDT63" s="258"/>
      <c r="XDU63" s="258"/>
      <c r="XDV63" s="258"/>
    </row>
    <row r="64" s="255" customFormat="1" ht="27" customHeight="1" spans="2:16350">
      <c r="B64" s="297"/>
      <c r="C64" s="275" t="s">
        <v>223</v>
      </c>
      <c r="D64" s="272" t="s">
        <v>34</v>
      </c>
      <c r="E64" s="272" t="s">
        <v>34</v>
      </c>
      <c r="F64" s="272" t="s">
        <v>34</v>
      </c>
      <c r="G64" s="273" t="s">
        <v>224</v>
      </c>
      <c r="H64" s="273"/>
      <c r="I64" s="301"/>
      <c r="XDO64" s="258"/>
      <c r="XDP64" s="258"/>
      <c r="XDQ64" s="258"/>
      <c r="XDR64" s="258"/>
      <c r="XDS64" s="258"/>
      <c r="XDT64" s="258"/>
      <c r="XDU64" s="258"/>
      <c r="XDV64" s="258"/>
    </row>
    <row r="65" s="255" customFormat="1" ht="27" customHeight="1" spans="2:16350">
      <c r="B65" s="297"/>
      <c r="C65" s="275" t="s">
        <v>225</v>
      </c>
      <c r="D65" s="272" t="s">
        <v>34</v>
      </c>
      <c r="E65" s="272" t="s">
        <v>34</v>
      </c>
      <c r="F65" s="272" t="s">
        <v>34</v>
      </c>
      <c r="G65" s="273" t="s">
        <v>226</v>
      </c>
      <c r="H65" s="273"/>
      <c r="I65" s="301"/>
      <c r="XDO65" s="258"/>
      <c r="XDP65" s="258"/>
      <c r="XDQ65" s="258"/>
      <c r="XDR65" s="258"/>
      <c r="XDS65" s="258"/>
      <c r="XDT65" s="258"/>
      <c r="XDU65" s="258"/>
      <c r="XDV65" s="258"/>
    </row>
    <row r="66" s="255" customFormat="1" ht="27" customHeight="1" spans="2:16350">
      <c r="B66" s="297"/>
      <c r="C66" s="275" t="s">
        <v>227</v>
      </c>
      <c r="D66" s="272" t="s">
        <v>34</v>
      </c>
      <c r="E66" s="272"/>
      <c r="F66" s="272"/>
      <c r="G66" s="273" t="s">
        <v>228</v>
      </c>
      <c r="H66" s="273"/>
      <c r="I66" s="301"/>
      <c r="XDO66" s="258"/>
      <c r="XDP66" s="258"/>
      <c r="XDQ66" s="258"/>
      <c r="XDR66" s="258"/>
      <c r="XDS66" s="258"/>
      <c r="XDT66" s="258"/>
      <c r="XDU66" s="258"/>
      <c r="XDV66" s="258"/>
    </row>
    <row r="67" s="255" customFormat="1" ht="27" customHeight="1" spans="2:16350">
      <c r="B67" s="297"/>
      <c r="C67" s="275" t="s">
        <v>133</v>
      </c>
      <c r="D67" s="272" t="s">
        <v>34</v>
      </c>
      <c r="E67" s="272"/>
      <c r="F67" s="272"/>
      <c r="G67" s="273" t="s">
        <v>134</v>
      </c>
      <c r="H67" s="273"/>
      <c r="I67" s="301"/>
      <c r="XDO67" s="258"/>
      <c r="XDP67" s="258"/>
      <c r="XDQ67" s="258"/>
      <c r="XDR67" s="258"/>
      <c r="XDS67" s="258"/>
      <c r="XDT67" s="258"/>
      <c r="XDU67" s="258"/>
      <c r="XDV67" s="258"/>
    </row>
    <row r="68" s="255" customFormat="1" ht="27" customHeight="1" spans="2:16350">
      <c r="B68" s="297"/>
      <c r="C68" s="275" t="s">
        <v>135</v>
      </c>
      <c r="D68" s="272" t="s">
        <v>34</v>
      </c>
      <c r="E68" s="272"/>
      <c r="F68" s="272"/>
      <c r="G68" s="273" t="s">
        <v>136</v>
      </c>
      <c r="H68" s="273"/>
      <c r="I68" s="301"/>
      <c r="XDO68" s="258"/>
      <c r="XDP68" s="258"/>
      <c r="XDQ68" s="258"/>
      <c r="XDR68" s="258"/>
      <c r="XDS68" s="258"/>
      <c r="XDT68" s="258"/>
      <c r="XDU68" s="258"/>
      <c r="XDV68" s="258"/>
    </row>
    <row r="69" s="255" customFormat="1" ht="27" customHeight="1" spans="2:16350">
      <c r="B69" s="279"/>
      <c r="C69" s="294" t="s">
        <v>137</v>
      </c>
      <c r="D69" s="272" t="s">
        <v>34</v>
      </c>
      <c r="E69" s="272"/>
      <c r="F69" s="272"/>
      <c r="G69" s="273" t="s">
        <v>138</v>
      </c>
      <c r="H69" s="273"/>
      <c r="I69" s="301"/>
      <c r="XDO69" s="258"/>
      <c r="XDP69" s="258"/>
      <c r="XDQ69" s="258"/>
      <c r="XDR69" s="258"/>
      <c r="XDS69" s="258"/>
      <c r="XDT69" s="258"/>
      <c r="XDU69" s="258"/>
      <c r="XDV69" s="258"/>
    </row>
    <row r="70" s="255" customFormat="1" ht="27" customHeight="1" spans="2:16350">
      <c r="B70" s="297"/>
      <c r="C70" s="275" t="s">
        <v>139</v>
      </c>
      <c r="D70" s="272"/>
      <c r="E70" s="272" t="s">
        <v>34</v>
      </c>
      <c r="F70" s="272" t="s">
        <v>34</v>
      </c>
      <c r="G70" s="273" t="s">
        <v>140</v>
      </c>
      <c r="H70" s="273"/>
      <c r="I70" s="301"/>
      <c r="XDO70" s="258"/>
      <c r="XDP70" s="258"/>
      <c r="XDQ70" s="258"/>
      <c r="XDR70" s="258"/>
      <c r="XDS70" s="258"/>
      <c r="XDT70" s="258"/>
      <c r="XDU70" s="258"/>
      <c r="XDV70" s="258"/>
    </row>
    <row r="71" s="255" customFormat="1" ht="27" customHeight="1" spans="2:16350">
      <c r="B71" s="297"/>
      <c r="C71" s="275" t="s">
        <v>141</v>
      </c>
      <c r="D71" s="272"/>
      <c r="E71" s="272" t="s">
        <v>34</v>
      </c>
      <c r="F71" s="272" t="s">
        <v>34</v>
      </c>
      <c r="G71" s="273" t="s">
        <v>142</v>
      </c>
      <c r="H71" s="273"/>
      <c r="I71" s="301"/>
      <c r="XDO71" s="258"/>
      <c r="XDP71" s="258"/>
      <c r="XDQ71" s="258"/>
      <c r="XDR71" s="258"/>
      <c r="XDS71" s="258"/>
      <c r="XDT71" s="258"/>
      <c r="XDU71" s="258"/>
      <c r="XDV71" s="258"/>
    </row>
    <row r="72" s="255" customFormat="1" ht="27" customHeight="1" spans="2:16350">
      <c r="B72" s="306"/>
      <c r="C72" s="275" t="s">
        <v>229</v>
      </c>
      <c r="D72" s="272"/>
      <c r="E72" s="272" t="s">
        <v>34</v>
      </c>
      <c r="F72" s="272" t="s">
        <v>34</v>
      </c>
      <c r="G72" s="273" t="s">
        <v>230</v>
      </c>
      <c r="H72" s="273"/>
      <c r="I72" s="301"/>
      <c r="XDO72" s="258"/>
      <c r="XDP72" s="258"/>
      <c r="XDQ72" s="258"/>
      <c r="XDR72" s="258"/>
      <c r="XDS72" s="258"/>
      <c r="XDT72" s="258"/>
      <c r="XDU72" s="258"/>
      <c r="XDV72" s="258"/>
    </row>
    <row r="73" s="255" customFormat="1" ht="27" customHeight="1" spans="2:16350">
      <c r="B73" s="307" t="s">
        <v>267</v>
      </c>
      <c r="C73" s="275" t="s">
        <v>268</v>
      </c>
      <c r="D73" s="272" t="s">
        <v>34</v>
      </c>
      <c r="E73" s="272" t="s">
        <v>34</v>
      </c>
      <c r="F73" s="272" t="s">
        <v>34</v>
      </c>
      <c r="G73" s="273" t="s">
        <v>269</v>
      </c>
      <c r="H73" s="273"/>
      <c r="I73" s="301"/>
      <c r="XDO73" s="258"/>
      <c r="XDP73" s="258"/>
      <c r="XDQ73" s="258"/>
      <c r="XDR73" s="258"/>
      <c r="XDS73" s="258"/>
      <c r="XDT73" s="258"/>
      <c r="XDU73" s="258"/>
      <c r="XDV73" s="258"/>
    </row>
    <row r="74" s="255" customFormat="1" ht="27" customHeight="1" spans="2:16350">
      <c r="B74" s="308" t="s">
        <v>146</v>
      </c>
      <c r="C74" s="293" t="s">
        <v>231</v>
      </c>
      <c r="D74" s="309" t="s">
        <v>34</v>
      </c>
      <c r="E74" s="309" t="s">
        <v>34</v>
      </c>
      <c r="F74" s="309" t="s">
        <v>34</v>
      </c>
      <c r="G74" s="273" t="s">
        <v>232</v>
      </c>
      <c r="H74" s="273"/>
      <c r="I74" s="301"/>
      <c r="XDO74" s="258"/>
      <c r="XDP74" s="258"/>
      <c r="XDQ74" s="258"/>
      <c r="XDR74" s="258"/>
      <c r="XDS74" s="258"/>
      <c r="XDT74" s="258"/>
      <c r="XDU74" s="258"/>
      <c r="XDV74" s="258"/>
    </row>
    <row r="75" s="255" customFormat="1" ht="27" customHeight="1" spans="2:16350">
      <c r="B75" s="310"/>
      <c r="C75" s="293" t="s">
        <v>233</v>
      </c>
      <c r="D75" s="309" t="s">
        <v>34</v>
      </c>
      <c r="E75" s="309" t="s">
        <v>34</v>
      </c>
      <c r="F75" s="309" t="s">
        <v>34</v>
      </c>
      <c r="G75" s="273" t="s">
        <v>234</v>
      </c>
      <c r="H75" s="273"/>
      <c r="I75" s="301"/>
      <c r="XDO75" s="258"/>
      <c r="XDP75" s="258"/>
      <c r="XDQ75" s="258"/>
      <c r="XDR75" s="258"/>
      <c r="XDS75" s="258"/>
      <c r="XDT75" s="258"/>
      <c r="XDU75" s="258"/>
      <c r="XDV75" s="258"/>
    </row>
    <row r="76" s="255" customFormat="1" ht="27" customHeight="1" spans="2:16350">
      <c r="B76" s="310"/>
      <c r="C76" s="293" t="s">
        <v>235</v>
      </c>
      <c r="D76" s="309" t="s">
        <v>34</v>
      </c>
      <c r="E76" s="309" t="s">
        <v>34</v>
      </c>
      <c r="F76" s="309" t="s">
        <v>34</v>
      </c>
      <c r="G76" s="273" t="s">
        <v>148</v>
      </c>
      <c r="H76" s="273"/>
      <c r="I76" s="301"/>
      <c r="XDO76" s="258"/>
      <c r="XDP76" s="258"/>
      <c r="XDQ76" s="258"/>
      <c r="XDR76" s="258"/>
      <c r="XDS76" s="258"/>
      <c r="XDT76" s="258"/>
      <c r="XDU76" s="258"/>
      <c r="XDV76" s="258"/>
    </row>
    <row r="77" s="255" customFormat="1" ht="27" customHeight="1" spans="2:16350">
      <c r="B77" s="311"/>
      <c r="C77" s="293" t="s">
        <v>149</v>
      </c>
      <c r="D77" s="272" t="s">
        <v>34</v>
      </c>
      <c r="E77" s="272" t="s">
        <v>34</v>
      </c>
      <c r="F77" s="272" t="s">
        <v>34</v>
      </c>
      <c r="G77" s="273" t="s">
        <v>150</v>
      </c>
      <c r="H77" s="273"/>
      <c r="I77" s="301"/>
      <c r="XDO77" s="258"/>
      <c r="XDP77" s="258"/>
      <c r="XDQ77" s="258"/>
      <c r="XDR77" s="258"/>
      <c r="XDS77" s="258"/>
      <c r="XDT77" s="258"/>
      <c r="XDU77" s="258"/>
      <c r="XDV77" s="258"/>
    </row>
    <row r="78" s="255" customFormat="1" ht="27" customHeight="1" spans="2:16350">
      <c r="B78" s="282" t="s">
        <v>151</v>
      </c>
      <c r="C78" s="271" t="s">
        <v>152</v>
      </c>
      <c r="D78" s="272" t="s">
        <v>34</v>
      </c>
      <c r="E78" s="272" t="s">
        <v>34</v>
      </c>
      <c r="F78" s="272" t="s">
        <v>34</v>
      </c>
      <c r="G78" s="312" t="s">
        <v>153</v>
      </c>
      <c r="H78" s="312"/>
      <c r="I78" s="329"/>
      <c r="XDO78" s="258"/>
      <c r="XDP78" s="258"/>
      <c r="XDQ78" s="258"/>
      <c r="XDR78" s="258"/>
      <c r="XDS78" s="258"/>
      <c r="XDT78" s="258"/>
      <c r="XDU78" s="258"/>
      <c r="XDV78" s="258"/>
    </row>
    <row r="79" s="255" customFormat="1" ht="27" customHeight="1" spans="2:16350">
      <c r="B79" s="283"/>
      <c r="C79" s="276" t="s">
        <v>154</v>
      </c>
      <c r="D79" s="272" t="s">
        <v>34</v>
      </c>
      <c r="E79" s="272" t="s">
        <v>34</v>
      </c>
      <c r="F79" s="272" t="s">
        <v>34</v>
      </c>
      <c r="G79" s="312" t="s">
        <v>155</v>
      </c>
      <c r="H79" s="312"/>
      <c r="I79" s="329"/>
      <c r="XDO79" s="258"/>
      <c r="XDP79" s="258"/>
      <c r="XDQ79" s="258"/>
      <c r="XDR79" s="258"/>
      <c r="XDS79" s="258"/>
      <c r="XDT79" s="258"/>
      <c r="XDU79" s="258"/>
      <c r="XDV79" s="258"/>
    </row>
    <row r="80" s="255" customFormat="1" ht="27" customHeight="1" spans="2:16350">
      <c r="B80" s="283"/>
      <c r="C80" s="276" t="s">
        <v>156</v>
      </c>
      <c r="D80" s="272" t="s">
        <v>34</v>
      </c>
      <c r="E80" s="272"/>
      <c r="F80" s="272"/>
      <c r="G80" s="312" t="s">
        <v>157</v>
      </c>
      <c r="H80" s="312"/>
      <c r="I80" s="329"/>
      <c r="XDO80" s="258"/>
      <c r="XDP80" s="258"/>
      <c r="XDQ80" s="258"/>
      <c r="XDR80" s="258"/>
      <c r="XDS80" s="258"/>
      <c r="XDT80" s="258"/>
      <c r="XDU80" s="258"/>
      <c r="XDV80" s="258"/>
    </row>
    <row r="81" s="255" customFormat="1" ht="27" customHeight="1" spans="2:16350">
      <c r="B81" s="283"/>
      <c r="C81" s="276" t="s">
        <v>160</v>
      </c>
      <c r="D81" s="271"/>
      <c r="E81" s="272" t="s">
        <v>34</v>
      </c>
      <c r="F81" s="272"/>
      <c r="G81" s="312" t="s">
        <v>161</v>
      </c>
      <c r="H81" s="312"/>
      <c r="I81" s="329"/>
      <c r="XDO81" s="258"/>
      <c r="XDP81" s="258"/>
      <c r="XDQ81" s="258"/>
      <c r="XDR81" s="258"/>
      <c r="XDS81" s="258"/>
      <c r="XDT81" s="258"/>
      <c r="XDU81" s="258"/>
      <c r="XDV81" s="258"/>
    </row>
    <row r="82" s="255" customFormat="1" ht="27" customHeight="1" spans="2:16350">
      <c r="B82" s="283"/>
      <c r="C82" s="275" t="s">
        <v>162</v>
      </c>
      <c r="D82" s="271"/>
      <c r="E82" s="271"/>
      <c r="F82" s="272" t="s">
        <v>34</v>
      </c>
      <c r="G82" s="312" t="s">
        <v>161</v>
      </c>
      <c r="H82" s="312"/>
      <c r="I82" s="329"/>
      <c r="XDO82" s="258"/>
      <c r="XDP82" s="258"/>
      <c r="XDQ82" s="258"/>
      <c r="XDR82" s="258"/>
      <c r="XDS82" s="258"/>
      <c r="XDT82" s="258"/>
      <c r="XDU82" s="258"/>
      <c r="XDV82" s="258"/>
    </row>
    <row r="83" s="255" customFormat="1" ht="27" customHeight="1" spans="2:16350">
      <c r="B83" s="283"/>
      <c r="C83" s="275" t="s">
        <v>253</v>
      </c>
      <c r="D83" s="272" t="s">
        <v>34</v>
      </c>
      <c r="E83" s="272" t="s">
        <v>34</v>
      </c>
      <c r="F83" s="272" t="s">
        <v>34</v>
      </c>
      <c r="G83" s="312" t="s">
        <v>254</v>
      </c>
      <c r="H83" s="312"/>
      <c r="I83" s="329"/>
      <c r="XDO83" s="258"/>
      <c r="XDP83" s="258"/>
      <c r="XDQ83" s="258"/>
      <c r="XDR83" s="258"/>
      <c r="XDS83" s="258"/>
      <c r="XDT83" s="258"/>
      <c r="XDU83" s="258"/>
      <c r="XDV83" s="258"/>
    </row>
    <row r="84" s="255" customFormat="1" ht="27" customHeight="1" spans="2:16350">
      <c r="B84" s="283"/>
      <c r="C84" s="275" t="s">
        <v>270</v>
      </c>
      <c r="D84" s="272" t="s">
        <v>34</v>
      </c>
      <c r="E84" s="272" t="s">
        <v>34</v>
      </c>
      <c r="F84" s="272" t="s">
        <v>34</v>
      </c>
      <c r="G84" s="312" t="s">
        <v>271</v>
      </c>
      <c r="H84" s="312"/>
      <c r="I84" s="329"/>
      <c r="XDO84" s="258"/>
      <c r="XDP84" s="258"/>
      <c r="XDQ84" s="258"/>
      <c r="XDR84" s="258"/>
      <c r="XDS84" s="258"/>
      <c r="XDT84" s="258"/>
      <c r="XDU84" s="258"/>
      <c r="XDV84" s="258"/>
    </row>
    <row r="85" s="255" customFormat="1" ht="27" customHeight="1" spans="2:16350">
      <c r="B85" s="283"/>
      <c r="C85" s="293" t="s">
        <v>163</v>
      </c>
      <c r="D85" s="272" t="s">
        <v>34</v>
      </c>
      <c r="E85" s="272" t="s">
        <v>34</v>
      </c>
      <c r="F85" s="272" t="s">
        <v>34</v>
      </c>
      <c r="G85" s="273" t="s">
        <v>164</v>
      </c>
      <c r="H85" s="273"/>
      <c r="I85" s="301"/>
      <c r="XDO85" s="258"/>
      <c r="XDP85" s="258"/>
      <c r="XDQ85" s="258"/>
      <c r="XDR85" s="258"/>
      <c r="XDS85" s="258"/>
      <c r="XDT85" s="258"/>
      <c r="XDU85" s="258"/>
      <c r="XDV85" s="258"/>
    </row>
    <row r="86" s="255" customFormat="1" ht="55" customHeight="1" spans="2:16350">
      <c r="B86" s="290"/>
      <c r="C86" s="293" t="s">
        <v>242</v>
      </c>
      <c r="D86" s="272"/>
      <c r="E86" s="272" t="s">
        <v>34</v>
      </c>
      <c r="F86" s="272" t="s">
        <v>34</v>
      </c>
      <c r="G86" s="273" t="s">
        <v>243</v>
      </c>
      <c r="H86" s="273"/>
      <c r="I86" s="301"/>
      <c r="XDO86" s="258"/>
      <c r="XDP86" s="258"/>
      <c r="XDQ86" s="258"/>
      <c r="XDR86" s="258"/>
      <c r="XDS86" s="258"/>
      <c r="XDT86" s="258"/>
      <c r="XDU86" s="258"/>
      <c r="XDV86" s="258"/>
    </row>
    <row r="87" s="255" customFormat="1" ht="27" customHeight="1" spans="2:16350">
      <c r="B87" s="270" t="s">
        <v>165</v>
      </c>
      <c r="C87" s="313" t="s">
        <v>166</v>
      </c>
      <c r="D87" s="272" t="s">
        <v>34</v>
      </c>
      <c r="E87" s="272" t="s">
        <v>34</v>
      </c>
      <c r="F87" s="272" t="s">
        <v>34</v>
      </c>
      <c r="G87" s="312" t="s">
        <v>167</v>
      </c>
      <c r="H87" s="312"/>
      <c r="I87" s="329"/>
      <c r="XDO87" s="258"/>
      <c r="XDP87" s="258"/>
      <c r="XDQ87" s="258"/>
      <c r="XDR87" s="258"/>
      <c r="XDS87" s="258"/>
      <c r="XDT87" s="258"/>
      <c r="XDU87" s="258"/>
      <c r="XDV87" s="258"/>
    </row>
    <row r="88" s="255" customFormat="1" ht="27" customHeight="1" spans="2:16350">
      <c r="B88" s="282" t="s">
        <v>168</v>
      </c>
      <c r="C88" s="275" t="s">
        <v>169</v>
      </c>
      <c r="D88" s="272" t="s">
        <v>34</v>
      </c>
      <c r="E88" s="272" t="s">
        <v>34</v>
      </c>
      <c r="F88" s="272" t="s">
        <v>34</v>
      </c>
      <c r="G88" s="314" t="s">
        <v>170</v>
      </c>
      <c r="H88" s="315"/>
      <c r="I88" s="330"/>
      <c r="XDO88" s="258"/>
      <c r="XDP88" s="258"/>
      <c r="XDQ88" s="258"/>
      <c r="XDR88" s="258"/>
      <c r="XDS88" s="258"/>
      <c r="XDT88" s="258"/>
      <c r="XDU88" s="258"/>
      <c r="XDV88" s="258"/>
    </row>
    <row r="89" s="255" customFormat="1" ht="27" customHeight="1" spans="2:16350">
      <c r="B89" s="290"/>
      <c r="C89" s="275" t="s">
        <v>171</v>
      </c>
      <c r="D89" s="272" t="s">
        <v>34</v>
      </c>
      <c r="E89" s="272" t="s">
        <v>34</v>
      </c>
      <c r="F89" s="272" t="s">
        <v>34</v>
      </c>
      <c r="G89" s="316"/>
      <c r="H89" s="317"/>
      <c r="I89" s="331"/>
      <c r="XDO89" s="258"/>
      <c r="XDP89" s="258"/>
      <c r="XDQ89" s="258"/>
      <c r="XDR89" s="258"/>
      <c r="XDS89" s="258"/>
      <c r="XDT89" s="258"/>
      <c r="XDU89" s="258"/>
      <c r="XDV89" s="258"/>
    </row>
    <row r="90" s="255" customFormat="1" ht="27" customHeight="1" spans="2:16350">
      <c r="B90" s="270" t="s">
        <v>236</v>
      </c>
      <c r="C90" s="275" t="s">
        <v>237</v>
      </c>
      <c r="D90" s="272" t="s">
        <v>34</v>
      </c>
      <c r="E90" s="272" t="s">
        <v>34</v>
      </c>
      <c r="F90" s="272" t="s">
        <v>34</v>
      </c>
      <c r="G90" s="312" t="s">
        <v>238</v>
      </c>
      <c r="H90" s="312"/>
      <c r="I90" s="329"/>
      <c r="XDO90" s="258"/>
      <c r="XDP90" s="258"/>
      <c r="XDQ90" s="258"/>
      <c r="XDR90" s="258"/>
      <c r="XDS90" s="258"/>
      <c r="XDT90" s="258"/>
      <c r="XDU90" s="258"/>
      <c r="XDV90" s="258"/>
    </row>
    <row r="91" s="255" customFormat="1" ht="27" customHeight="1" spans="2:16350">
      <c r="B91" s="277" t="s">
        <v>244</v>
      </c>
      <c r="C91" s="294" t="s">
        <v>245</v>
      </c>
      <c r="D91" s="272" t="s">
        <v>34</v>
      </c>
      <c r="E91" s="272" t="s">
        <v>34</v>
      </c>
      <c r="F91" s="272" t="s">
        <v>34</v>
      </c>
      <c r="G91" s="273" t="s">
        <v>246</v>
      </c>
      <c r="H91" s="273"/>
      <c r="I91" s="301"/>
      <c r="XDO91" s="258"/>
      <c r="XDP91" s="258"/>
      <c r="XDQ91" s="258"/>
      <c r="XDR91" s="258"/>
      <c r="XDS91" s="258"/>
      <c r="XDT91" s="258"/>
      <c r="XDU91" s="258"/>
      <c r="XDV91" s="258"/>
    </row>
    <row r="92" s="255" customFormat="1" ht="27" customHeight="1" spans="2:16350">
      <c r="B92" s="277" t="s">
        <v>255</v>
      </c>
      <c r="C92" s="294" t="s">
        <v>256</v>
      </c>
      <c r="D92" s="272" t="s">
        <v>34</v>
      </c>
      <c r="E92" s="272" t="s">
        <v>34</v>
      </c>
      <c r="F92" s="272" t="s">
        <v>34</v>
      </c>
      <c r="G92" s="273" t="s">
        <v>257</v>
      </c>
      <c r="H92" s="273"/>
      <c r="I92" s="301"/>
      <c r="XDO92" s="258"/>
      <c r="XDP92" s="258"/>
      <c r="XDQ92" s="258"/>
      <c r="XDR92" s="258"/>
      <c r="XDS92" s="258"/>
      <c r="XDT92" s="258"/>
      <c r="XDU92" s="258"/>
      <c r="XDV92" s="258"/>
    </row>
    <row r="93" s="255" customFormat="1" ht="27" customHeight="1" spans="2:16350">
      <c r="B93" s="278" t="s">
        <v>172</v>
      </c>
      <c r="C93" s="294" t="s">
        <v>173</v>
      </c>
      <c r="D93" s="272" t="s">
        <v>34</v>
      </c>
      <c r="E93" s="272" t="s">
        <v>34</v>
      </c>
      <c r="F93" s="272" t="s">
        <v>34</v>
      </c>
      <c r="G93" s="273" t="s">
        <v>174</v>
      </c>
      <c r="H93" s="273"/>
      <c r="I93" s="301"/>
      <c r="XDO93" s="258"/>
      <c r="XDP93" s="258"/>
      <c r="XDQ93" s="258"/>
      <c r="XDR93" s="258"/>
      <c r="XDS93" s="258"/>
      <c r="XDT93" s="258"/>
      <c r="XDU93" s="258"/>
      <c r="XDV93" s="258"/>
    </row>
    <row r="94" s="255" customFormat="1" ht="27" customHeight="1" spans="2:16350">
      <c r="B94" s="279"/>
      <c r="C94" s="294" t="s">
        <v>272</v>
      </c>
      <c r="D94" s="272" t="s">
        <v>34</v>
      </c>
      <c r="E94" s="272" t="s">
        <v>34</v>
      </c>
      <c r="F94" s="272" t="s">
        <v>34</v>
      </c>
      <c r="G94" s="273" t="s">
        <v>273</v>
      </c>
      <c r="H94" s="273"/>
      <c r="I94" s="301"/>
      <c r="XDO94" s="258"/>
      <c r="XDP94" s="258"/>
      <c r="XDQ94" s="258"/>
      <c r="XDR94" s="258"/>
      <c r="XDS94" s="258"/>
      <c r="XDT94" s="258"/>
      <c r="XDU94" s="258"/>
      <c r="XDV94" s="258"/>
    </row>
    <row r="95" s="255" customFormat="1" ht="27" customHeight="1" spans="2:16350">
      <c r="B95" s="281"/>
      <c r="C95" s="294" t="s">
        <v>274</v>
      </c>
      <c r="D95" s="272" t="s">
        <v>34</v>
      </c>
      <c r="E95" s="272" t="s">
        <v>34</v>
      </c>
      <c r="F95" s="272" t="s">
        <v>34</v>
      </c>
      <c r="G95" s="273" t="s">
        <v>275</v>
      </c>
      <c r="H95" s="273"/>
      <c r="I95" s="301"/>
      <c r="XDO95" s="258"/>
      <c r="XDP95" s="258"/>
      <c r="XDQ95" s="258"/>
      <c r="XDR95" s="258"/>
      <c r="XDS95" s="258"/>
      <c r="XDT95" s="258"/>
      <c r="XDU95" s="258"/>
      <c r="XDV95" s="258"/>
    </row>
    <row r="96" s="255" customFormat="1" ht="27" customHeight="1" spans="2:16350">
      <c r="B96" s="279" t="s">
        <v>276</v>
      </c>
      <c r="C96" s="294" t="s">
        <v>277</v>
      </c>
      <c r="D96" s="272" t="s">
        <v>34</v>
      </c>
      <c r="E96" s="272" t="s">
        <v>34</v>
      </c>
      <c r="F96" s="272" t="s">
        <v>34</v>
      </c>
      <c r="G96" s="284" t="s">
        <v>278</v>
      </c>
      <c r="H96" s="285"/>
      <c r="I96" s="302"/>
      <c r="XDO96" s="258"/>
      <c r="XDP96" s="258"/>
      <c r="XDQ96" s="258"/>
      <c r="XDR96" s="258"/>
      <c r="XDS96" s="258"/>
      <c r="XDT96" s="258"/>
      <c r="XDU96" s="258"/>
      <c r="XDV96" s="258"/>
    </row>
    <row r="97" s="255" customFormat="1" ht="27" customHeight="1" spans="2:16350">
      <c r="B97" s="279"/>
      <c r="C97" s="294" t="s">
        <v>279</v>
      </c>
      <c r="D97" s="272" t="s">
        <v>34</v>
      </c>
      <c r="E97" s="272" t="s">
        <v>34</v>
      </c>
      <c r="F97" s="272" t="s">
        <v>34</v>
      </c>
      <c r="G97" s="286"/>
      <c r="H97" s="287"/>
      <c r="I97" s="303"/>
      <c r="XDO97" s="258"/>
      <c r="XDP97" s="258"/>
      <c r="XDQ97" s="258"/>
      <c r="XDR97" s="258"/>
      <c r="XDS97" s="258"/>
      <c r="XDT97" s="258"/>
      <c r="XDU97" s="258"/>
      <c r="XDV97" s="258"/>
    </row>
    <row r="98" s="255" customFormat="1" ht="27" customHeight="1" spans="2:16350">
      <c r="B98" s="279"/>
      <c r="C98" s="294" t="s">
        <v>280</v>
      </c>
      <c r="D98" s="272" t="s">
        <v>34</v>
      </c>
      <c r="E98" s="272" t="s">
        <v>34</v>
      </c>
      <c r="F98" s="272" t="s">
        <v>34</v>
      </c>
      <c r="G98" s="288"/>
      <c r="H98" s="289"/>
      <c r="I98" s="304"/>
      <c r="XDO98" s="258"/>
      <c r="XDP98" s="258"/>
      <c r="XDQ98" s="258"/>
      <c r="XDR98" s="258"/>
      <c r="XDS98" s="258"/>
      <c r="XDT98" s="258"/>
      <c r="XDU98" s="258"/>
      <c r="XDV98" s="258"/>
    </row>
    <row r="99" s="255" customFormat="1" ht="27" customHeight="1" spans="2:16350">
      <c r="B99" s="281"/>
      <c r="C99" s="294" t="s">
        <v>281</v>
      </c>
      <c r="D99" s="272" t="s">
        <v>34</v>
      </c>
      <c r="E99" s="272" t="s">
        <v>34</v>
      </c>
      <c r="F99" s="272" t="s">
        <v>34</v>
      </c>
      <c r="G99" s="273" t="s">
        <v>282</v>
      </c>
      <c r="H99" s="273"/>
      <c r="I99" s="301"/>
      <c r="XDO99" s="258"/>
      <c r="XDP99" s="258"/>
      <c r="XDQ99" s="258"/>
      <c r="XDR99" s="258"/>
      <c r="XDS99" s="258"/>
      <c r="XDT99" s="258"/>
      <c r="XDU99" s="258"/>
      <c r="XDV99" s="258"/>
    </row>
    <row r="100" s="255" customFormat="1" ht="27" customHeight="1" spans="2:16350">
      <c r="B100" s="279" t="s">
        <v>283</v>
      </c>
      <c r="C100" s="294" t="s">
        <v>284</v>
      </c>
      <c r="D100" s="272" t="s">
        <v>34</v>
      </c>
      <c r="E100" s="272" t="s">
        <v>34</v>
      </c>
      <c r="F100" s="272" t="s">
        <v>34</v>
      </c>
      <c r="G100" s="273" t="s">
        <v>285</v>
      </c>
      <c r="H100" s="273"/>
      <c r="I100" s="301"/>
      <c r="XDO100" s="258"/>
      <c r="XDP100" s="258"/>
      <c r="XDQ100" s="258"/>
      <c r="XDR100" s="258"/>
      <c r="XDS100" s="258"/>
      <c r="XDT100" s="258"/>
      <c r="XDU100" s="258"/>
      <c r="XDV100" s="258"/>
    </row>
    <row r="101" s="255" customFormat="1" ht="27" customHeight="1" spans="2:16350">
      <c r="B101" s="281"/>
      <c r="C101" s="294" t="s">
        <v>286</v>
      </c>
      <c r="D101" s="272" t="s">
        <v>34</v>
      </c>
      <c r="E101" s="272" t="s">
        <v>34</v>
      </c>
      <c r="F101" s="272" t="s">
        <v>34</v>
      </c>
      <c r="G101" s="273" t="s">
        <v>287</v>
      </c>
      <c r="H101" s="273"/>
      <c r="I101" s="301"/>
      <c r="XDO101" s="258"/>
      <c r="XDP101" s="258"/>
      <c r="XDQ101" s="258"/>
      <c r="XDR101" s="258"/>
      <c r="XDS101" s="258"/>
      <c r="XDT101" s="258"/>
      <c r="XDU101" s="258"/>
      <c r="XDV101" s="258"/>
    </row>
    <row r="102" s="255" customFormat="1" ht="27" customHeight="1" spans="2:16350">
      <c r="B102" s="281" t="s">
        <v>288</v>
      </c>
      <c r="C102" s="294" t="s">
        <v>289</v>
      </c>
      <c r="D102" s="272" t="s">
        <v>34</v>
      </c>
      <c r="E102" s="272" t="s">
        <v>34</v>
      </c>
      <c r="F102" s="272" t="s">
        <v>34</v>
      </c>
      <c r="G102" s="273" t="s">
        <v>290</v>
      </c>
      <c r="H102" s="273"/>
      <c r="I102" s="301"/>
      <c r="XDO102" s="258"/>
      <c r="XDP102" s="258"/>
      <c r="XDQ102" s="258"/>
      <c r="XDR102" s="258"/>
      <c r="XDS102" s="258"/>
      <c r="XDT102" s="258"/>
      <c r="XDU102" s="258"/>
      <c r="XDV102" s="258"/>
    </row>
    <row r="103" s="255" customFormat="1" ht="27" customHeight="1" spans="2:16350">
      <c r="B103" s="281" t="s">
        <v>291</v>
      </c>
      <c r="C103" s="294" t="s">
        <v>292</v>
      </c>
      <c r="D103" s="272" t="s">
        <v>34</v>
      </c>
      <c r="E103" s="272" t="s">
        <v>34</v>
      </c>
      <c r="F103" s="272" t="s">
        <v>34</v>
      </c>
      <c r="G103" s="273" t="s">
        <v>293</v>
      </c>
      <c r="H103" s="273"/>
      <c r="I103" s="301"/>
      <c r="XDO103" s="258"/>
      <c r="XDP103" s="258"/>
      <c r="XDQ103" s="258"/>
      <c r="XDR103" s="258"/>
      <c r="XDS103" s="258"/>
      <c r="XDT103" s="258"/>
      <c r="XDU103" s="258"/>
      <c r="XDV103" s="258"/>
    </row>
    <row r="104" s="255" customFormat="1" ht="27" customHeight="1" spans="2:16350">
      <c r="B104" s="277" t="s">
        <v>175</v>
      </c>
      <c r="C104" s="293" t="s">
        <v>176</v>
      </c>
      <c r="D104" s="272" t="s">
        <v>34</v>
      </c>
      <c r="E104" s="272" t="s">
        <v>34</v>
      </c>
      <c r="F104" s="272" t="s">
        <v>34</v>
      </c>
      <c r="G104" s="273"/>
      <c r="H104" s="273"/>
      <c r="I104" s="301"/>
      <c r="XDO104" s="258"/>
      <c r="XDP104" s="258"/>
      <c r="XDQ104" s="258"/>
      <c r="XDR104" s="258"/>
      <c r="XDS104" s="258"/>
      <c r="XDT104" s="258"/>
      <c r="XDU104" s="258"/>
      <c r="XDV104" s="258"/>
    </row>
    <row r="105" s="255" customFormat="1" ht="27" customHeight="1" spans="2:16350">
      <c r="B105" s="270" t="s">
        <v>177</v>
      </c>
      <c r="C105" s="318"/>
      <c r="D105" s="272" t="s">
        <v>34</v>
      </c>
      <c r="E105" s="272" t="s">
        <v>34</v>
      </c>
      <c r="F105" s="272" t="s">
        <v>34</v>
      </c>
      <c r="G105" s="273"/>
      <c r="H105" s="273"/>
      <c r="I105" s="301"/>
      <c r="XDO105" s="258"/>
      <c r="XDP105" s="258"/>
      <c r="XDQ105" s="258"/>
      <c r="XDR105" s="258"/>
      <c r="XDS105" s="258"/>
      <c r="XDT105" s="258"/>
      <c r="XDU105" s="258"/>
      <c r="XDV105" s="258"/>
    </row>
    <row r="106" s="255" customFormat="1" ht="27" customHeight="1" spans="2:16350">
      <c r="B106" s="270" t="s">
        <v>178</v>
      </c>
      <c r="C106" s="318"/>
      <c r="D106" s="272" t="s">
        <v>34</v>
      </c>
      <c r="E106" s="272" t="s">
        <v>34</v>
      </c>
      <c r="F106" s="272" t="s">
        <v>34</v>
      </c>
      <c r="G106" s="273"/>
      <c r="H106" s="273"/>
      <c r="I106" s="301"/>
      <c r="XDO106" s="258"/>
      <c r="XDP106" s="258"/>
      <c r="XDQ106" s="258"/>
      <c r="XDR106" s="258"/>
      <c r="XDS106" s="258"/>
      <c r="XDT106" s="258"/>
      <c r="XDU106" s="258"/>
      <c r="XDV106" s="258"/>
    </row>
    <row r="107" s="255" customFormat="1" ht="27" customHeight="1" spans="2:16350">
      <c r="B107" s="319" t="s">
        <v>179</v>
      </c>
      <c r="C107" s="320"/>
      <c r="D107" s="321" t="s">
        <v>34</v>
      </c>
      <c r="E107" s="321" t="s">
        <v>34</v>
      </c>
      <c r="F107" s="321" t="s">
        <v>34</v>
      </c>
      <c r="G107" s="322"/>
      <c r="H107" s="322"/>
      <c r="I107" s="332"/>
      <c r="XDO107" s="258"/>
      <c r="XDP107" s="258"/>
      <c r="XDQ107" s="258"/>
      <c r="XDR107" s="258"/>
      <c r="XDS107" s="258"/>
      <c r="XDT107" s="258"/>
      <c r="XDU107" s="258"/>
      <c r="XDV107" s="258"/>
    </row>
    <row r="108" s="255" customFormat="1" ht="27" customHeight="1" spans="2:16350">
      <c r="B108" s="323" t="s">
        <v>180</v>
      </c>
      <c r="C108" s="324"/>
      <c r="D108" s="324"/>
      <c r="E108" s="324"/>
      <c r="F108" s="324"/>
      <c r="G108" s="324"/>
      <c r="H108" s="324"/>
      <c r="I108" s="333"/>
      <c r="XDO108" s="258"/>
      <c r="XDP108" s="258"/>
      <c r="XDQ108" s="258"/>
      <c r="XDR108" s="258"/>
      <c r="XDS108" s="258"/>
      <c r="XDT108" s="258"/>
      <c r="XDU108" s="258"/>
      <c r="XDV108" s="258"/>
    </row>
    <row r="109" s="255" customFormat="1" ht="40" customHeight="1" spans="2:16350">
      <c r="B109" s="290" t="s">
        <v>181</v>
      </c>
      <c r="C109" s="325" t="s">
        <v>182</v>
      </c>
      <c r="D109" s="325"/>
      <c r="E109" s="325"/>
      <c r="F109" s="325"/>
      <c r="G109" s="326" t="s">
        <v>183</v>
      </c>
      <c r="H109" s="326"/>
      <c r="I109" s="334"/>
      <c r="XDO109" s="258"/>
      <c r="XDP109" s="258"/>
      <c r="XDQ109" s="258"/>
      <c r="XDR109" s="258"/>
      <c r="XDS109" s="258"/>
      <c r="XDT109" s="258"/>
      <c r="XDU109" s="258"/>
      <c r="XDV109" s="258"/>
    </row>
    <row r="110" s="255" customFormat="1" ht="40" customHeight="1" spans="2:16350">
      <c r="B110" s="270"/>
      <c r="C110" s="272" t="s">
        <v>184</v>
      </c>
      <c r="D110" s="272"/>
      <c r="E110" s="272"/>
      <c r="F110" s="272"/>
      <c r="G110" s="273" t="s">
        <v>185</v>
      </c>
      <c r="H110" s="273"/>
      <c r="I110" s="301"/>
      <c r="XDO110" s="258"/>
      <c r="XDP110" s="258"/>
      <c r="XDQ110" s="258"/>
      <c r="XDR110" s="258"/>
      <c r="XDS110" s="258"/>
      <c r="XDT110" s="258"/>
      <c r="XDU110" s="258"/>
      <c r="XDV110" s="258"/>
    </row>
    <row r="111" s="255" customFormat="1" ht="40" customHeight="1" spans="2:16350">
      <c r="B111" s="270" t="s">
        <v>247</v>
      </c>
      <c r="C111" s="272" t="s">
        <v>248</v>
      </c>
      <c r="D111" s="272"/>
      <c r="E111" s="272"/>
      <c r="F111" s="272"/>
      <c r="G111" s="273" t="s">
        <v>249</v>
      </c>
      <c r="H111" s="273"/>
      <c r="I111" s="301"/>
      <c r="XDO111" s="258"/>
      <c r="XDP111" s="258"/>
      <c r="XDQ111" s="258"/>
      <c r="XDR111" s="258"/>
      <c r="XDS111" s="258"/>
      <c r="XDT111" s="258"/>
      <c r="XDU111" s="258"/>
      <c r="XDV111" s="258"/>
    </row>
    <row r="112" s="255" customFormat="1" ht="40" customHeight="1" spans="2:16350">
      <c r="B112" s="270" t="s">
        <v>186</v>
      </c>
      <c r="C112" s="272" t="s">
        <v>187</v>
      </c>
      <c r="D112" s="272" t="s">
        <v>34</v>
      </c>
      <c r="E112" s="272" t="s">
        <v>34</v>
      </c>
      <c r="F112" s="272" t="s">
        <v>34</v>
      </c>
      <c r="G112" s="273" t="s">
        <v>188</v>
      </c>
      <c r="H112" s="273"/>
      <c r="I112" s="301"/>
      <c r="XDO112" s="258"/>
      <c r="XDP112" s="258"/>
      <c r="XDQ112" s="258"/>
      <c r="XDR112" s="258"/>
      <c r="XDS112" s="258"/>
      <c r="XDT112" s="258"/>
      <c r="XDU112" s="258"/>
      <c r="XDV112" s="258"/>
    </row>
    <row r="113" s="255" customFormat="1" ht="40" customHeight="1" spans="2:16350">
      <c r="B113" s="270"/>
      <c r="C113" s="272" t="s">
        <v>189</v>
      </c>
      <c r="D113" s="272" t="s">
        <v>34</v>
      </c>
      <c r="E113" s="272" t="s">
        <v>34</v>
      </c>
      <c r="F113" s="272" t="s">
        <v>34</v>
      </c>
      <c r="G113" s="273" t="s">
        <v>190</v>
      </c>
      <c r="H113" s="273"/>
      <c r="I113" s="301"/>
      <c r="XDO113" s="258"/>
      <c r="XDP113" s="258"/>
      <c r="XDQ113" s="258"/>
      <c r="XDR113" s="258"/>
      <c r="XDS113" s="258"/>
      <c r="XDT113" s="258"/>
      <c r="XDU113" s="258"/>
      <c r="XDV113" s="258"/>
    </row>
    <row r="114" s="255" customFormat="1" ht="40" customHeight="1" spans="2:16350">
      <c r="B114" s="270"/>
      <c r="C114" s="272" t="s">
        <v>191</v>
      </c>
      <c r="D114" s="272" t="s">
        <v>34</v>
      </c>
      <c r="E114" s="272" t="s">
        <v>34</v>
      </c>
      <c r="F114" s="272" t="s">
        <v>34</v>
      </c>
      <c r="G114" s="273" t="s">
        <v>192</v>
      </c>
      <c r="H114" s="273"/>
      <c r="I114" s="301"/>
      <c r="XDO114" s="258"/>
      <c r="XDP114" s="258"/>
      <c r="XDQ114" s="258"/>
      <c r="XDR114" s="258"/>
      <c r="XDS114" s="258"/>
      <c r="XDT114" s="258"/>
      <c r="XDU114" s="258"/>
      <c r="XDV114" s="258"/>
    </row>
    <row r="115" s="256" customFormat="1" ht="40" customHeight="1" spans="1:9">
      <c r="A115" s="260"/>
      <c r="B115" s="270"/>
      <c r="C115" s="272" t="s">
        <v>193</v>
      </c>
      <c r="D115" s="272" t="s">
        <v>34</v>
      </c>
      <c r="E115" s="272" t="s">
        <v>34</v>
      </c>
      <c r="F115" s="272" t="s">
        <v>34</v>
      </c>
      <c r="G115" s="273" t="s">
        <v>194</v>
      </c>
      <c r="H115" s="273"/>
      <c r="I115" s="301"/>
    </row>
    <row r="116" s="255" customFormat="1" ht="40" customHeight="1" spans="2:16350">
      <c r="B116" s="270"/>
      <c r="C116" s="272" t="s">
        <v>195</v>
      </c>
      <c r="D116" s="272" t="s">
        <v>34</v>
      </c>
      <c r="E116" s="272" t="s">
        <v>34</v>
      </c>
      <c r="F116" s="272" t="s">
        <v>34</v>
      </c>
      <c r="G116" s="273" t="s">
        <v>196</v>
      </c>
      <c r="H116" s="273"/>
      <c r="I116" s="301"/>
      <c r="XDO116" s="258"/>
      <c r="XDP116" s="258"/>
      <c r="XDQ116" s="258"/>
      <c r="XDR116" s="258"/>
      <c r="XDS116" s="258"/>
      <c r="XDT116" s="258"/>
      <c r="XDU116" s="258"/>
      <c r="XDV116" s="258"/>
    </row>
    <row r="117" s="255" customFormat="1" ht="40" customHeight="1" spans="2:16350">
      <c r="B117" s="270"/>
      <c r="C117" s="272" t="s">
        <v>197</v>
      </c>
      <c r="D117" s="272" t="s">
        <v>34</v>
      </c>
      <c r="E117" s="272" t="s">
        <v>34</v>
      </c>
      <c r="F117" s="272" t="s">
        <v>34</v>
      </c>
      <c r="G117" s="273" t="s">
        <v>198</v>
      </c>
      <c r="H117" s="273"/>
      <c r="I117" s="301"/>
      <c r="XDO117" s="258"/>
      <c r="XDP117" s="258"/>
      <c r="XDQ117" s="258"/>
      <c r="XDR117" s="258"/>
      <c r="XDS117" s="258"/>
      <c r="XDT117" s="258"/>
      <c r="XDU117" s="258"/>
      <c r="XDV117" s="258"/>
    </row>
    <row r="118" s="255" customFormat="1" ht="40" customHeight="1" spans="2:16350">
      <c r="B118" s="319"/>
      <c r="C118" s="321" t="s">
        <v>199</v>
      </c>
      <c r="D118" s="321" t="s">
        <v>34</v>
      </c>
      <c r="E118" s="321" t="s">
        <v>34</v>
      </c>
      <c r="F118" s="321" t="s">
        <v>34</v>
      </c>
      <c r="G118" s="322" t="s">
        <v>200</v>
      </c>
      <c r="H118" s="322"/>
      <c r="I118" s="332"/>
      <c r="XDO118" s="258"/>
      <c r="XDP118" s="258"/>
      <c r="XDQ118" s="258"/>
      <c r="XDR118" s="258"/>
      <c r="XDS118" s="258"/>
      <c r="XDT118" s="258"/>
      <c r="XDU118" s="258"/>
      <c r="XDV118" s="258"/>
    </row>
    <row r="119" s="255" customFormat="1" ht="40" customHeight="1" spans="3:16350">
      <c r="C119" s="327" t="s">
        <v>201</v>
      </c>
      <c r="D119" s="328">
        <v>15888</v>
      </c>
      <c r="E119" s="328">
        <v>15888</v>
      </c>
      <c r="F119" s="328">
        <v>15888</v>
      </c>
      <c r="XDO119" s="258"/>
      <c r="XDP119" s="258"/>
      <c r="XDQ119" s="258"/>
      <c r="XDR119" s="258"/>
      <c r="XDS119" s="258"/>
      <c r="XDT119" s="258"/>
      <c r="XDU119" s="258"/>
      <c r="XDV119" s="258"/>
    </row>
    <row r="120" s="255" customFormat="1" spans="16343:16358">
      <c r="XDO120" s="258"/>
      <c r="XDP120" s="258"/>
      <c r="XDQ120" s="258"/>
      <c r="XDR120" s="258"/>
      <c r="XDS120" s="258"/>
      <c r="XDT120" s="258"/>
      <c r="XDU120" s="258"/>
      <c r="XDV120" s="258"/>
      <c r="XDW120"/>
      <c r="XDX120"/>
      <c r="XDY120"/>
      <c r="XDZ120"/>
      <c r="XEA120"/>
      <c r="XEB120"/>
      <c r="XEC120"/>
      <c r="XED120"/>
    </row>
    <row r="121" s="255" customFormat="1" spans="16343:16358">
      <c r="XDO121" s="258"/>
      <c r="XDP121" s="258"/>
      <c r="XDQ121" s="258"/>
      <c r="XDR121" s="258"/>
      <c r="XDS121" s="258"/>
      <c r="XDT121" s="258"/>
      <c r="XDU121" s="258"/>
      <c r="XDV121" s="258"/>
      <c r="XDW121"/>
      <c r="XDX121"/>
      <c r="XDY121"/>
      <c r="XDZ121"/>
      <c r="XEA121"/>
      <c r="XEB121"/>
      <c r="XEC121"/>
      <c r="XED121"/>
    </row>
    <row r="122" s="255" customFormat="1" spans="16343:16358">
      <c r="XDO122" s="258"/>
      <c r="XDP122" s="258"/>
      <c r="XDQ122" s="258"/>
      <c r="XDR122" s="258"/>
      <c r="XDS122" s="258"/>
      <c r="XDT122" s="258"/>
      <c r="XDU122" s="258"/>
      <c r="XDV122" s="258"/>
      <c r="XDW122"/>
      <c r="XDX122"/>
      <c r="XDY122"/>
      <c r="XDZ122"/>
      <c r="XEA122"/>
      <c r="XEB122"/>
      <c r="XEC122"/>
      <c r="XED122"/>
    </row>
    <row r="123" s="255" customFormat="1" spans="16343:16358">
      <c r="XDO123" s="258"/>
      <c r="XDP123" s="258"/>
      <c r="XDQ123" s="258"/>
      <c r="XDR123" s="258"/>
      <c r="XDS123" s="258"/>
      <c r="XDT123" s="258"/>
      <c r="XDU123" s="258"/>
      <c r="XDV123" s="258"/>
      <c r="XDW123"/>
      <c r="XDX123"/>
      <c r="XDY123"/>
      <c r="XDZ123"/>
      <c r="XEA123"/>
      <c r="XEB123"/>
      <c r="XEC123"/>
      <c r="XED123"/>
    </row>
    <row r="124" s="255" customFormat="1" spans="16343:16358">
      <c r="XDO124" s="258"/>
      <c r="XDP124" s="258"/>
      <c r="XDQ124" s="258"/>
      <c r="XDR124" s="258"/>
      <c r="XDS124" s="258"/>
      <c r="XDT124" s="258"/>
      <c r="XDU124" s="258"/>
      <c r="XDV124" s="258"/>
      <c r="XDW124"/>
      <c r="XDX124"/>
      <c r="XDY124"/>
      <c r="XDZ124"/>
      <c r="XEA124"/>
      <c r="XEB124"/>
      <c r="XEC124"/>
      <c r="XED124"/>
    </row>
    <row r="125" s="255" customFormat="1" spans="16343:16358">
      <c r="XDO125" s="258"/>
      <c r="XDP125" s="258"/>
      <c r="XDQ125" s="258"/>
      <c r="XDR125" s="258"/>
      <c r="XDS125" s="258"/>
      <c r="XDT125" s="258"/>
      <c r="XDU125" s="258"/>
      <c r="XDV125" s="258"/>
      <c r="XDW125"/>
      <c r="XDX125"/>
      <c r="XDY125"/>
      <c r="XDZ125"/>
      <c r="XEA125"/>
      <c r="XEB125"/>
      <c r="XEC125"/>
      <c r="XED125"/>
    </row>
  </sheetData>
  <mergeCells count="131">
    <mergeCell ref="B1:I1"/>
    <mergeCell ref="E2:F2"/>
    <mergeCell ref="G4:I4"/>
    <mergeCell ref="G5:I5"/>
    <mergeCell ref="G6:I6"/>
    <mergeCell ref="G7:I7"/>
    <mergeCell ref="G8:I8"/>
    <mergeCell ref="G9:I9"/>
    <mergeCell ref="G10:I10"/>
    <mergeCell ref="G11:I11"/>
    <mergeCell ref="G12:I12"/>
    <mergeCell ref="G13:I13"/>
    <mergeCell ref="G14:I14"/>
    <mergeCell ref="G15:I15"/>
    <mergeCell ref="G18:I18"/>
    <mergeCell ref="G19:I19"/>
    <mergeCell ref="G20:I20"/>
    <mergeCell ref="G21:I21"/>
    <mergeCell ref="G22:I22"/>
    <mergeCell ref="G26:I26"/>
    <mergeCell ref="G27:I27"/>
    <mergeCell ref="G28:I28"/>
    <mergeCell ref="G29:I29"/>
    <mergeCell ref="G33:I33"/>
    <mergeCell ref="G34:I34"/>
    <mergeCell ref="G35:I35"/>
    <mergeCell ref="G36:I36"/>
    <mergeCell ref="G39:I39"/>
    <mergeCell ref="G40:I40"/>
    <mergeCell ref="G41:I41"/>
    <mergeCell ref="G45:I45"/>
    <mergeCell ref="G46:I46"/>
    <mergeCell ref="G47:I47"/>
    <mergeCell ref="G48:I48"/>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63:I63"/>
    <mergeCell ref="G64:I64"/>
    <mergeCell ref="G65:I65"/>
    <mergeCell ref="G66:I66"/>
    <mergeCell ref="G67:I67"/>
    <mergeCell ref="G68:I68"/>
    <mergeCell ref="G69:I69"/>
    <mergeCell ref="G70:I70"/>
    <mergeCell ref="G71:I71"/>
    <mergeCell ref="G72:I72"/>
    <mergeCell ref="G73:I73"/>
    <mergeCell ref="G74:I74"/>
    <mergeCell ref="G75:I75"/>
    <mergeCell ref="G76:I76"/>
    <mergeCell ref="G77:I77"/>
    <mergeCell ref="G78:I78"/>
    <mergeCell ref="G79:I79"/>
    <mergeCell ref="G80:I80"/>
    <mergeCell ref="G81:I81"/>
    <mergeCell ref="G82:I82"/>
    <mergeCell ref="G83:I83"/>
    <mergeCell ref="G84:I84"/>
    <mergeCell ref="G85:I85"/>
    <mergeCell ref="G86:I86"/>
    <mergeCell ref="G87:I87"/>
    <mergeCell ref="G90:I90"/>
    <mergeCell ref="G91:I91"/>
    <mergeCell ref="G92:I92"/>
    <mergeCell ref="G93:I93"/>
    <mergeCell ref="G94:I94"/>
    <mergeCell ref="G95:I95"/>
    <mergeCell ref="G99:I99"/>
    <mergeCell ref="G100:I100"/>
    <mergeCell ref="G101:I101"/>
    <mergeCell ref="G102:I102"/>
    <mergeCell ref="G103:I103"/>
    <mergeCell ref="G104:I104"/>
    <mergeCell ref="B105:C105"/>
    <mergeCell ref="G105:I105"/>
    <mergeCell ref="B106:C106"/>
    <mergeCell ref="G106:I106"/>
    <mergeCell ref="B107:C107"/>
    <mergeCell ref="G107:I107"/>
    <mergeCell ref="B108:I108"/>
    <mergeCell ref="G109:I109"/>
    <mergeCell ref="G110:I110"/>
    <mergeCell ref="G111:I111"/>
    <mergeCell ref="G112:I112"/>
    <mergeCell ref="G113:I113"/>
    <mergeCell ref="G114:I114"/>
    <mergeCell ref="G115:I115"/>
    <mergeCell ref="G116:I116"/>
    <mergeCell ref="G117:I117"/>
    <mergeCell ref="G118:I118"/>
    <mergeCell ref="B7:B12"/>
    <mergeCell ref="B16:B19"/>
    <mergeCell ref="B22:B32"/>
    <mergeCell ref="B33:B36"/>
    <mergeCell ref="B37:B45"/>
    <mergeCell ref="B46:B49"/>
    <mergeCell ref="B50:B56"/>
    <mergeCell ref="B57:B72"/>
    <mergeCell ref="B74:B77"/>
    <mergeCell ref="B78:B86"/>
    <mergeCell ref="B88:B89"/>
    <mergeCell ref="B93:B95"/>
    <mergeCell ref="B96:B99"/>
    <mergeCell ref="B100:B101"/>
    <mergeCell ref="B109:B110"/>
    <mergeCell ref="B112:B118"/>
    <mergeCell ref="D2:D3"/>
    <mergeCell ref="D16:D17"/>
    <mergeCell ref="E16:E17"/>
    <mergeCell ref="F16:F17"/>
    <mergeCell ref="B2:C3"/>
    <mergeCell ref="G2:I3"/>
    <mergeCell ref="G16:I17"/>
    <mergeCell ref="G23:I25"/>
    <mergeCell ref="G30:I32"/>
    <mergeCell ref="G37:I38"/>
    <mergeCell ref="G42:I44"/>
    <mergeCell ref="G88:I89"/>
    <mergeCell ref="G96:I98"/>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5"/>
  <sheetViews>
    <sheetView zoomScale="110" zoomScaleNormal="110" topLeftCell="N1" workbookViewId="0">
      <selection activeCell="P2" sqref="P2"/>
    </sheetView>
  </sheetViews>
  <sheetFormatPr defaultColWidth="9" defaultRowHeight="31" customHeight="1"/>
  <cols>
    <col min="1" max="1" width="13.3833333333333" style="239" hidden="1" customWidth="1"/>
    <col min="2" max="5" width="10.3833333333333" style="240" hidden="1" customWidth="1"/>
    <col min="6" max="6" width="14" style="240" hidden="1" customWidth="1"/>
    <col min="7" max="8" width="10.3833333333333" style="240" hidden="1" customWidth="1"/>
    <col min="9" max="9" width="14" style="240" hidden="1" customWidth="1"/>
    <col min="10" max="10" width="10.3833333333333" style="240" hidden="1" customWidth="1"/>
    <col min="11" max="11" width="14" style="240" hidden="1" customWidth="1"/>
    <col min="12" max="13" width="9" style="240" hidden="1" customWidth="1"/>
    <col min="14" max="14" width="24.775" style="240" customWidth="1"/>
    <col min="15" max="15" width="9" style="240"/>
    <col min="16" max="17" width="9.63333333333333" style="240"/>
    <col min="18" max="18" width="9" style="240"/>
    <col min="19" max="19" width="9.63333333333333" style="240"/>
    <col min="20" max="21" width="9" style="240"/>
    <col min="22" max="22" width="9.63333333333333" style="240"/>
    <col min="23" max="25" width="9" style="240"/>
    <col min="26" max="26" width="11.3333333333333" style="240"/>
    <col min="27" max="27" width="9" style="240"/>
    <col min="28" max="28" width="11.3333333333333" style="240"/>
    <col min="29" max="16384" width="9" style="240"/>
  </cols>
  <sheetData>
    <row r="1" customHeight="1" spans="1:28">
      <c r="A1" s="241" t="s">
        <v>3</v>
      </c>
      <c r="B1" s="26" t="s">
        <v>294</v>
      </c>
      <c r="C1" s="203" t="s">
        <v>295</v>
      </c>
      <c r="D1" s="26" t="s">
        <v>296</v>
      </c>
      <c r="E1" s="26" t="s">
        <v>297</v>
      </c>
      <c r="F1" s="17" t="s">
        <v>298</v>
      </c>
      <c r="G1" s="26" t="s">
        <v>299</v>
      </c>
      <c r="H1" s="26" t="s">
        <v>300</v>
      </c>
      <c r="I1" s="17" t="s">
        <v>301</v>
      </c>
      <c r="J1" s="26" t="s">
        <v>302</v>
      </c>
      <c r="K1" s="17" t="s">
        <v>303</v>
      </c>
      <c r="N1" s="245" t="s">
        <v>3</v>
      </c>
      <c r="O1" s="245" t="s">
        <v>304</v>
      </c>
      <c r="P1" s="245" t="s">
        <v>305</v>
      </c>
      <c r="Q1" s="245" t="s">
        <v>306</v>
      </c>
      <c r="R1" s="245" t="s">
        <v>307</v>
      </c>
      <c r="S1" s="245" t="s">
        <v>308</v>
      </c>
      <c r="T1" s="245" t="s">
        <v>309</v>
      </c>
      <c r="U1" s="245" t="s">
        <v>310</v>
      </c>
      <c r="V1" s="245" t="s">
        <v>311</v>
      </c>
      <c r="W1" s="250"/>
      <c r="X1" s="245" t="s">
        <v>312</v>
      </c>
      <c r="Y1" s="245" t="s">
        <v>313</v>
      </c>
      <c r="Z1" s="245" t="s">
        <v>314</v>
      </c>
      <c r="AA1" s="245" t="s">
        <v>315</v>
      </c>
      <c r="AB1" s="245" t="s">
        <v>316</v>
      </c>
    </row>
    <row r="2" customHeight="1" spans="1:28">
      <c r="A2" s="242" t="str">
        <f>五康!A449</f>
        <v>美兆卡A男</v>
      </c>
      <c r="B2" s="210">
        <f>五康!B449</f>
        <v>4524</v>
      </c>
      <c r="C2" s="106">
        <f>五康!C449</f>
        <v>0</v>
      </c>
      <c r="D2" s="211">
        <f>五康!D449</f>
        <v>0.214412024756852</v>
      </c>
      <c r="E2" s="212">
        <f>五康!E449</f>
        <v>970</v>
      </c>
      <c r="F2" s="212">
        <f>五康!F449</f>
        <v>0</v>
      </c>
      <c r="G2" s="22">
        <f>五康!G449</f>
        <v>1</v>
      </c>
      <c r="H2" s="212">
        <f>五康!H449</f>
        <v>970</v>
      </c>
      <c r="I2" s="212">
        <f>五康!I449</f>
        <v>0</v>
      </c>
      <c r="J2" s="212">
        <f>五康!J449</f>
        <v>4524</v>
      </c>
      <c r="K2" s="212">
        <f>五康!K449</f>
        <v>0</v>
      </c>
      <c r="M2" s="239"/>
      <c r="N2" s="25" t="s">
        <v>317</v>
      </c>
      <c r="O2" s="246">
        <f>五康!S50</f>
        <v>146.32</v>
      </c>
      <c r="P2" s="211">
        <f>五康!S51</f>
        <v>0.150845360824742</v>
      </c>
      <c r="Q2" s="212">
        <f>五康!E449</f>
        <v>970</v>
      </c>
      <c r="R2" s="212">
        <f>五康!B449</f>
        <v>4524</v>
      </c>
      <c r="S2" s="211">
        <f>五康!D449</f>
        <v>0.214412024756852</v>
      </c>
      <c r="T2" s="251">
        <f>C30</f>
        <v>0.368065779688624</v>
      </c>
      <c r="U2" s="212">
        <f>五康!P51</f>
        <v>5202</v>
      </c>
      <c r="V2" s="211">
        <f t="shared" ref="V2:V25" si="0">Q2/U2</f>
        <v>0.186466743560169</v>
      </c>
      <c r="X2" s="211">
        <v>0.25</v>
      </c>
      <c r="Y2" s="211">
        <f t="shared" ref="Y2:Y25" si="1">X2-P2</f>
        <v>0.0991546391752577</v>
      </c>
      <c r="Z2" s="246">
        <f t="shared" ref="Z2:Z25" si="2">Q2*Y2</f>
        <v>96.18</v>
      </c>
      <c r="AA2" s="246">
        <v>350</v>
      </c>
      <c r="AB2" s="211">
        <f t="shared" ref="AB2:AB25" si="3">AA2/Q2</f>
        <v>0.360824742268041</v>
      </c>
    </row>
    <row r="3" customHeight="1" spans="1:28">
      <c r="A3" s="242" t="str">
        <f>五康!A450</f>
        <v>美兆卡A女未婚</v>
      </c>
      <c r="B3" s="210">
        <f>五康!B450</f>
        <v>4764</v>
      </c>
      <c r="C3" s="106">
        <f>五康!C450</f>
        <v>0</v>
      </c>
      <c r="D3" s="211">
        <f>五康!D450</f>
        <v>0.217884130982368</v>
      </c>
      <c r="E3" s="212">
        <f>五康!E450</f>
        <v>1038</v>
      </c>
      <c r="F3" s="212">
        <f>五康!F450</f>
        <v>0</v>
      </c>
      <c r="G3" s="22">
        <f>五康!G450</f>
        <v>1</v>
      </c>
      <c r="H3" s="212">
        <f>五康!H450</f>
        <v>1038</v>
      </c>
      <c r="I3" s="212">
        <f>五康!I450</f>
        <v>0</v>
      </c>
      <c r="J3" s="212">
        <f>五康!J450</f>
        <v>4764</v>
      </c>
      <c r="K3" s="212">
        <f>五康!K450</f>
        <v>0</v>
      </c>
      <c r="M3" s="239"/>
      <c r="N3" s="25" t="s">
        <v>318</v>
      </c>
      <c r="O3" s="246">
        <f>五康!T50</f>
        <v>149.82</v>
      </c>
      <c r="P3" s="211">
        <f>五康!T51</f>
        <v>0.144335260115607</v>
      </c>
      <c r="Q3" s="212">
        <f>五康!E450</f>
        <v>1038</v>
      </c>
      <c r="R3" s="212">
        <f>五康!B450</f>
        <v>4764</v>
      </c>
      <c r="S3" s="211">
        <f>五康!D450</f>
        <v>0.217884130982368</v>
      </c>
      <c r="T3" s="252"/>
      <c r="U3" s="212">
        <f>五康!Q51</f>
        <v>5562</v>
      </c>
      <c r="V3" s="211">
        <f t="shared" si="0"/>
        <v>0.186623516720604</v>
      </c>
      <c r="X3" s="211">
        <v>0.25</v>
      </c>
      <c r="Y3" s="211">
        <f t="shared" si="1"/>
        <v>0.105664739884393</v>
      </c>
      <c r="Z3" s="246">
        <f t="shared" si="2"/>
        <v>109.68</v>
      </c>
      <c r="AA3" s="246">
        <v>350</v>
      </c>
      <c r="AB3" s="211">
        <f t="shared" si="3"/>
        <v>0.33718689788054</v>
      </c>
    </row>
    <row r="4" customHeight="1" spans="1:28">
      <c r="A4" s="242" t="str">
        <f>五康!A451</f>
        <v>美兆卡A女已婚</v>
      </c>
      <c r="B4" s="210">
        <f>五康!B451</f>
        <v>5124</v>
      </c>
      <c r="C4" s="106">
        <f>五康!C451</f>
        <v>0</v>
      </c>
      <c r="D4" s="211">
        <f>五康!D451</f>
        <v>0.238485558157689</v>
      </c>
      <c r="E4" s="212">
        <f>五康!E451</f>
        <v>1222</v>
      </c>
      <c r="F4" s="212">
        <f>五康!F451</f>
        <v>0</v>
      </c>
      <c r="G4" s="22">
        <f>五康!G451</f>
        <v>1</v>
      </c>
      <c r="H4" s="212">
        <f>五康!H451</f>
        <v>1222</v>
      </c>
      <c r="I4" s="212">
        <f>五康!I451</f>
        <v>0</v>
      </c>
      <c r="J4" s="212">
        <f>五康!J451</f>
        <v>5124</v>
      </c>
      <c r="K4" s="212">
        <f>五康!K451</f>
        <v>0</v>
      </c>
      <c r="M4" s="239"/>
      <c r="N4" s="25" t="s">
        <v>319</v>
      </c>
      <c r="O4" s="246">
        <f>五康!U50</f>
        <v>161.32</v>
      </c>
      <c r="P4" s="211">
        <f>五康!U51</f>
        <v>0.132013093289689</v>
      </c>
      <c r="Q4" s="212">
        <f>五康!E451</f>
        <v>1222</v>
      </c>
      <c r="R4" s="212">
        <f>五康!B451</f>
        <v>5124</v>
      </c>
      <c r="S4" s="211">
        <f>五康!D451</f>
        <v>0.238485558157689</v>
      </c>
      <c r="T4" s="252"/>
      <c r="U4" s="212">
        <f>五康!R51</f>
        <v>6252</v>
      </c>
      <c r="V4" s="211">
        <f t="shared" si="0"/>
        <v>0.195457453614843</v>
      </c>
      <c r="X4" s="211">
        <v>0.25</v>
      </c>
      <c r="Y4" s="211">
        <f t="shared" si="1"/>
        <v>0.117986906710311</v>
      </c>
      <c r="Z4" s="246">
        <f t="shared" si="2"/>
        <v>144.18</v>
      </c>
      <c r="AA4" s="246">
        <v>350</v>
      </c>
      <c r="AB4" s="211">
        <f t="shared" si="3"/>
        <v>0.286415711947627</v>
      </c>
    </row>
    <row r="5" customHeight="1" spans="1:28">
      <c r="A5" s="242" t="str">
        <f>五康!A452</f>
        <v>美兆卡B-I男</v>
      </c>
      <c r="B5" s="210">
        <f>五康!B452</f>
        <v>6255</v>
      </c>
      <c r="C5" s="106">
        <f>五康!C452</f>
        <v>529</v>
      </c>
      <c r="D5" s="211">
        <f>五康!D452</f>
        <v>0.62158273381295</v>
      </c>
      <c r="E5" s="212">
        <f>五康!E452</f>
        <v>3888</v>
      </c>
      <c r="F5" s="212">
        <f>五康!F452</f>
        <v>490</v>
      </c>
      <c r="G5" s="22">
        <f>五康!G452</f>
        <v>1</v>
      </c>
      <c r="H5" s="212">
        <f>五康!H452</f>
        <v>3888</v>
      </c>
      <c r="I5" s="212">
        <f>五康!I452</f>
        <v>490</v>
      </c>
      <c r="J5" s="212">
        <f>五康!J452</f>
        <v>6255</v>
      </c>
      <c r="K5" s="212">
        <f>五康!K452</f>
        <v>529</v>
      </c>
      <c r="M5" s="239"/>
      <c r="N5" s="247" t="s">
        <v>320</v>
      </c>
      <c r="O5" s="248">
        <f>五康!S99</f>
        <v>168.78</v>
      </c>
      <c r="P5" s="249">
        <f>五康!S100</f>
        <v>0.0434104938271605</v>
      </c>
      <c r="Q5" s="253">
        <f>五康!E452</f>
        <v>3888</v>
      </c>
      <c r="R5" s="253">
        <f>五康!B452</f>
        <v>6255</v>
      </c>
      <c r="S5" s="249">
        <f>五康!D452</f>
        <v>0.62158273381295</v>
      </c>
      <c r="T5" s="252"/>
      <c r="U5" s="253">
        <f>五康!P100</f>
        <v>7056</v>
      </c>
      <c r="V5" s="249">
        <f t="shared" si="0"/>
        <v>0.551020408163265</v>
      </c>
      <c r="X5" s="249">
        <v>0.25</v>
      </c>
      <c r="Y5" s="249">
        <f t="shared" si="1"/>
        <v>0.206589506172839</v>
      </c>
      <c r="Z5" s="248">
        <f t="shared" si="2"/>
        <v>803.22</v>
      </c>
      <c r="AA5" s="248">
        <v>600</v>
      </c>
      <c r="AB5" s="249">
        <f t="shared" si="3"/>
        <v>0.154320987654321</v>
      </c>
    </row>
    <row r="6" customHeight="1" spans="1:28">
      <c r="A6" s="242" t="str">
        <f>五康!A453</f>
        <v>美兆卡B-I女未婚</v>
      </c>
      <c r="B6" s="210">
        <f>五康!B453</f>
        <v>6495</v>
      </c>
      <c r="C6" s="106">
        <f>五康!C453</f>
        <v>529</v>
      </c>
      <c r="D6" s="211">
        <f>五康!D453</f>
        <v>0.598614318706697</v>
      </c>
      <c r="E6" s="212">
        <f>五康!E453</f>
        <v>3888</v>
      </c>
      <c r="F6" s="212">
        <f>五康!F453</f>
        <v>490</v>
      </c>
      <c r="G6" s="22">
        <f>五康!G453</f>
        <v>1</v>
      </c>
      <c r="H6" s="212">
        <f>五康!H453</f>
        <v>3888</v>
      </c>
      <c r="I6" s="212">
        <f>五康!I453</f>
        <v>490</v>
      </c>
      <c r="J6" s="212">
        <f>五康!J453</f>
        <v>6495</v>
      </c>
      <c r="K6" s="212">
        <f>五康!K453</f>
        <v>529</v>
      </c>
      <c r="M6" s="239"/>
      <c r="N6" s="247" t="s">
        <v>321</v>
      </c>
      <c r="O6" s="248">
        <f>五康!T99</f>
        <v>168.78</v>
      </c>
      <c r="P6" s="249">
        <f>五康!T100</f>
        <v>0.0434104938271605</v>
      </c>
      <c r="Q6" s="253">
        <f>五康!E453</f>
        <v>3888</v>
      </c>
      <c r="R6" s="253">
        <f>五康!B453</f>
        <v>6495</v>
      </c>
      <c r="S6" s="249">
        <f>五康!D453</f>
        <v>0.598614318706697</v>
      </c>
      <c r="T6" s="252"/>
      <c r="U6" s="253">
        <f>五康!Q200</f>
        <v>10941</v>
      </c>
      <c r="V6" s="249">
        <f t="shared" si="0"/>
        <v>0.35536057033178</v>
      </c>
      <c r="X6" s="249">
        <v>0.25</v>
      </c>
      <c r="Y6" s="249">
        <f t="shared" si="1"/>
        <v>0.206589506172839</v>
      </c>
      <c r="Z6" s="248">
        <f t="shared" si="2"/>
        <v>803.22</v>
      </c>
      <c r="AA6" s="248">
        <v>600</v>
      </c>
      <c r="AB6" s="249">
        <f t="shared" si="3"/>
        <v>0.154320987654321</v>
      </c>
    </row>
    <row r="7" customHeight="1" spans="1:28">
      <c r="A7" s="242" t="str">
        <f>五康!A454</f>
        <v>美兆卡B-I女已婚</v>
      </c>
      <c r="B7" s="210">
        <f>五康!B454</f>
        <v>6855</v>
      </c>
      <c r="C7" s="106">
        <f>五康!C454</f>
        <v>529</v>
      </c>
      <c r="D7" s="211">
        <f>五康!D454</f>
        <v>0.567177242888403</v>
      </c>
      <c r="E7" s="212">
        <f>五康!E454</f>
        <v>3888</v>
      </c>
      <c r="F7" s="212">
        <f>五康!F454</f>
        <v>490</v>
      </c>
      <c r="G7" s="22">
        <f>五康!G454</f>
        <v>1</v>
      </c>
      <c r="H7" s="212">
        <f>五康!H454</f>
        <v>3888</v>
      </c>
      <c r="I7" s="212">
        <f>五康!I454</f>
        <v>490</v>
      </c>
      <c r="J7" s="212">
        <f>五康!J454</f>
        <v>6855</v>
      </c>
      <c r="K7" s="212">
        <f>五康!K454</f>
        <v>529</v>
      </c>
      <c r="M7" s="239"/>
      <c r="N7" s="247" t="s">
        <v>322</v>
      </c>
      <c r="O7" s="248">
        <f>五康!U99</f>
        <v>180.28</v>
      </c>
      <c r="P7" s="249">
        <f>五康!U100</f>
        <v>0.0463683127572016</v>
      </c>
      <c r="Q7" s="253">
        <f>五康!E454</f>
        <v>3888</v>
      </c>
      <c r="R7" s="253">
        <f>五康!B454</f>
        <v>6855</v>
      </c>
      <c r="S7" s="249">
        <f>五康!D454</f>
        <v>0.567177242888403</v>
      </c>
      <c r="T7" s="252"/>
      <c r="U7" s="253">
        <f>五康!R100</f>
        <v>8106</v>
      </c>
      <c r="V7" s="249">
        <f t="shared" si="0"/>
        <v>0.479644707623982</v>
      </c>
      <c r="X7" s="249">
        <v>0.25</v>
      </c>
      <c r="Y7" s="249">
        <f t="shared" si="1"/>
        <v>0.203631687242798</v>
      </c>
      <c r="Z7" s="248">
        <f t="shared" si="2"/>
        <v>791.72</v>
      </c>
      <c r="AA7" s="248">
        <v>600</v>
      </c>
      <c r="AB7" s="249">
        <f t="shared" si="3"/>
        <v>0.154320987654321</v>
      </c>
    </row>
    <row r="8" customHeight="1" spans="1:28">
      <c r="A8" s="242"/>
      <c r="B8" s="210"/>
      <c r="C8" s="106"/>
      <c r="D8" s="211"/>
      <c r="E8" s="212"/>
      <c r="F8" s="212"/>
      <c r="G8" s="22"/>
      <c r="H8" s="212"/>
      <c r="I8" s="212"/>
      <c r="J8" s="212"/>
      <c r="K8" s="212"/>
      <c r="M8" s="239"/>
      <c r="N8" s="247" t="s">
        <v>323</v>
      </c>
      <c r="O8" s="248">
        <f>五康!S145</f>
        <v>52.31</v>
      </c>
      <c r="P8" s="249">
        <f>五康!S146</f>
        <v>0.0134542181069959</v>
      </c>
      <c r="Q8" s="253">
        <f>五康!E455</f>
        <v>3888</v>
      </c>
      <c r="R8" s="253">
        <f>五康!B455</f>
        <v>13971</v>
      </c>
      <c r="S8" s="249">
        <f>五康!D455</f>
        <v>0.278290745114881</v>
      </c>
      <c r="T8" s="252"/>
      <c r="U8" s="253">
        <f>五康!P146</f>
        <v>14472</v>
      </c>
      <c r="V8" s="249">
        <f t="shared" si="0"/>
        <v>0.26865671641791</v>
      </c>
      <c r="X8" s="249">
        <v>0.25</v>
      </c>
      <c r="Y8" s="249">
        <f t="shared" si="1"/>
        <v>0.236545781893004</v>
      </c>
      <c r="Z8" s="248">
        <f t="shared" si="2"/>
        <v>919.69</v>
      </c>
      <c r="AA8" s="248">
        <v>600</v>
      </c>
      <c r="AB8" s="249">
        <f t="shared" si="3"/>
        <v>0.154320987654321</v>
      </c>
    </row>
    <row r="9" customHeight="1" spans="1:28">
      <c r="A9" s="242"/>
      <c r="B9" s="210"/>
      <c r="C9" s="106"/>
      <c r="D9" s="211"/>
      <c r="E9" s="212"/>
      <c r="F9" s="212"/>
      <c r="G9" s="22"/>
      <c r="H9" s="212"/>
      <c r="I9" s="212"/>
      <c r="J9" s="212"/>
      <c r="K9" s="212"/>
      <c r="M9" s="239"/>
      <c r="N9" s="247" t="s">
        <v>324</v>
      </c>
      <c r="O9" s="248">
        <f>五康!T145</f>
        <v>52.31</v>
      </c>
      <c r="P9" s="249">
        <f>五康!T146</f>
        <v>0.0134542181069959</v>
      </c>
      <c r="Q9" s="253">
        <f>五康!E456</f>
        <v>3888</v>
      </c>
      <c r="R9" s="253">
        <f>五康!B456</f>
        <v>14211</v>
      </c>
      <c r="S9" s="249">
        <f>五康!D456</f>
        <v>0.27359088030399</v>
      </c>
      <c r="T9" s="252"/>
      <c r="U9" s="253">
        <f>五康!Q146</f>
        <v>14832</v>
      </c>
      <c r="V9" s="249">
        <f t="shared" si="0"/>
        <v>0.262135922330097</v>
      </c>
      <c r="X9" s="249">
        <v>0.25</v>
      </c>
      <c r="Y9" s="249">
        <f t="shared" si="1"/>
        <v>0.236545781893004</v>
      </c>
      <c r="Z9" s="248">
        <f t="shared" si="2"/>
        <v>919.69</v>
      </c>
      <c r="AA9" s="248">
        <v>600</v>
      </c>
      <c r="AB9" s="249">
        <f t="shared" si="3"/>
        <v>0.154320987654321</v>
      </c>
    </row>
    <row r="10" customHeight="1" spans="1:28">
      <c r="A10" s="242"/>
      <c r="B10" s="210"/>
      <c r="C10" s="106"/>
      <c r="D10" s="211"/>
      <c r="E10" s="212"/>
      <c r="F10" s="212"/>
      <c r="G10" s="22"/>
      <c r="H10" s="212"/>
      <c r="I10" s="212"/>
      <c r="J10" s="212"/>
      <c r="K10" s="212"/>
      <c r="M10" s="239"/>
      <c r="N10" s="247" t="s">
        <v>325</v>
      </c>
      <c r="O10" s="248">
        <f>五康!U145</f>
        <v>63.81</v>
      </c>
      <c r="P10" s="249">
        <f>五康!U146</f>
        <v>0.016412037037037</v>
      </c>
      <c r="Q10" s="253">
        <f>五康!E457</f>
        <v>3888</v>
      </c>
      <c r="R10" s="253">
        <f>五康!B457</f>
        <v>14391</v>
      </c>
      <c r="S10" s="249">
        <f>五康!D457</f>
        <v>0.270168855534709</v>
      </c>
      <c r="T10" s="252"/>
      <c r="U10" s="253">
        <f>五康!R146</f>
        <v>15042</v>
      </c>
      <c r="V10" s="249">
        <f t="shared" si="0"/>
        <v>0.258476266453929</v>
      </c>
      <c r="X10" s="249">
        <v>0.25</v>
      </c>
      <c r="Y10" s="249">
        <f t="shared" si="1"/>
        <v>0.233587962962963</v>
      </c>
      <c r="Z10" s="248">
        <f t="shared" si="2"/>
        <v>908.19</v>
      </c>
      <c r="AA10" s="248">
        <v>600</v>
      </c>
      <c r="AB10" s="249">
        <f t="shared" si="3"/>
        <v>0.154320987654321</v>
      </c>
    </row>
    <row r="11" customHeight="1" spans="1:28">
      <c r="A11" s="242" t="str">
        <f>五康!A458</f>
        <v>美兆卡C-I男</v>
      </c>
      <c r="B11" s="210">
        <f>五康!B458</f>
        <v>9531</v>
      </c>
      <c r="C11" s="106">
        <f>五康!C458</f>
        <v>1129</v>
      </c>
      <c r="D11" s="211">
        <f>五康!D458</f>
        <v>0.617773580946385</v>
      </c>
      <c r="E11" s="212">
        <f>五康!E458</f>
        <v>5888</v>
      </c>
      <c r="F11" s="212">
        <f>五康!F458</f>
        <v>1090</v>
      </c>
      <c r="G11" s="22">
        <f>五康!G458</f>
        <v>1</v>
      </c>
      <c r="H11" s="212">
        <f>五康!H458</f>
        <v>5888</v>
      </c>
      <c r="I11" s="212">
        <f>五康!I458</f>
        <v>1090</v>
      </c>
      <c r="J11" s="212">
        <f>五康!J458</f>
        <v>9531</v>
      </c>
      <c r="K11" s="212">
        <f>五康!K458</f>
        <v>1129</v>
      </c>
      <c r="M11" s="239"/>
      <c r="N11" s="25" t="s">
        <v>326</v>
      </c>
      <c r="O11" s="246">
        <f>五康!S199</f>
        <v>560.52</v>
      </c>
      <c r="P11" s="211">
        <f>五康!S200</f>
        <v>0.0951970108695652</v>
      </c>
      <c r="Q11" s="212">
        <f>五康!E458</f>
        <v>5888</v>
      </c>
      <c r="R11" s="212">
        <f>五康!B458</f>
        <v>9531</v>
      </c>
      <c r="S11" s="211">
        <f>五康!D458</f>
        <v>0.617773580946385</v>
      </c>
      <c r="T11" s="252"/>
      <c r="U11" s="212">
        <f>五康!P200</f>
        <v>10581</v>
      </c>
      <c r="V11" s="211">
        <f t="shared" si="0"/>
        <v>0.556469142803138</v>
      </c>
      <c r="X11" s="211">
        <v>0.25</v>
      </c>
      <c r="Y11" s="211">
        <f t="shared" si="1"/>
        <v>0.154802989130435</v>
      </c>
      <c r="Z11" s="246">
        <f t="shared" si="2"/>
        <v>911.48</v>
      </c>
      <c r="AA11" s="246">
        <v>1000</v>
      </c>
      <c r="AB11" s="211">
        <f t="shared" si="3"/>
        <v>0.169836956521739</v>
      </c>
    </row>
    <row r="12" customHeight="1" spans="1:28">
      <c r="A12" s="242" t="str">
        <f>五康!A459</f>
        <v>美兆卡C-I女未婚</v>
      </c>
      <c r="B12" s="210">
        <f>五康!B459</f>
        <v>9771</v>
      </c>
      <c r="C12" s="106">
        <f>五康!C459</f>
        <v>1129</v>
      </c>
      <c r="D12" s="211">
        <f>五康!D459</f>
        <v>0.602599529219118</v>
      </c>
      <c r="E12" s="212">
        <f>五康!E459</f>
        <v>5888</v>
      </c>
      <c r="F12" s="212">
        <f>五康!F459</f>
        <v>1090</v>
      </c>
      <c r="G12" s="22">
        <f>五康!G459</f>
        <v>1</v>
      </c>
      <c r="H12" s="212">
        <f>五康!H459</f>
        <v>5888</v>
      </c>
      <c r="I12" s="212">
        <f>五康!I459</f>
        <v>1090</v>
      </c>
      <c r="J12" s="212">
        <f>五康!J459</f>
        <v>9771</v>
      </c>
      <c r="K12" s="212">
        <f>五康!K459</f>
        <v>1129</v>
      </c>
      <c r="M12" s="239"/>
      <c r="N12" s="25" t="s">
        <v>327</v>
      </c>
      <c r="O12" s="246">
        <f>五康!T199</f>
        <v>564.02</v>
      </c>
      <c r="P12" s="211">
        <f>五康!T200</f>
        <v>0.0957914402173913</v>
      </c>
      <c r="Q12" s="212">
        <f>五康!E459</f>
        <v>5888</v>
      </c>
      <c r="R12" s="212">
        <f>五康!B459</f>
        <v>9771</v>
      </c>
      <c r="S12" s="211">
        <f>五康!D459</f>
        <v>0.602599529219118</v>
      </c>
      <c r="T12" s="252"/>
      <c r="U12" s="212">
        <f>五康!Q200</f>
        <v>10941</v>
      </c>
      <c r="V12" s="211">
        <f t="shared" si="0"/>
        <v>0.53815921762179</v>
      </c>
      <c r="X12" s="211">
        <v>0.25</v>
      </c>
      <c r="Y12" s="211">
        <f t="shared" si="1"/>
        <v>0.154208559782609</v>
      </c>
      <c r="Z12" s="246">
        <f t="shared" si="2"/>
        <v>907.98</v>
      </c>
      <c r="AA12" s="246">
        <v>1000</v>
      </c>
      <c r="AB12" s="211">
        <f t="shared" si="3"/>
        <v>0.169836956521739</v>
      </c>
    </row>
    <row r="13" customHeight="1" spans="1:28">
      <c r="A13" s="242" t="str">
        <f>五康!A460</f>
        <v>美兆卡C-I女已婚</v>
      </c>
      <c r="B13" s="210">
        <f>五康!B460</f>
        <v>11211</v>
      </c>
      <c r="C13" s="106">
        <f>五康!C460</f>
        <v>1129</v>
      </c>
      <c r="D13" s="211">
        <f>五康!D460</f>
        <v>0.525198465792525</v>
      </c>
      <c r="E13" s="212">
        <f>五康!E460</f>
        <v>5888</v>
      </c>
      <c r="F13" s="212">
        <f>五康!F460</f>
        <v>1090</v>
      </c>
      <c r="G13" s="22">
        <f>五康!G460</f>
        <v>1</v>
      </c>
      <c r="H13" s="212">
        <f>五康!H460</f>
        <v>5888</v>
      </c>
      <c r="I13" s="212">
        <f>五康!I460</f>
        <v>1090</v>
      </c>
      <c r="J13" s="212">
        <f>五康!J460</f>
        <v>11211</v>
      </c>
      <c r="K13" s="212">
        <f>五康!K460</f>
        <v>1129</v>
      </c>
      <c r="M13" s="239"/>
      <c r="N13" s="25" t="s">
        <v>328</v>
      </c>
      <c r="O13" s="246">
        <f>五康!U199</f>
        <v>618.52</v>
      </c>
      <c r="P13" s="211">
        <f>五康!U200</f>
        <v>0.105047554347826</v>
      </c>
      <c r="Q13" s="212">
        <f>五康!E460</f>
        <v>5888</v>
      </c>
      <c r="R13" s="212">
        <f>五康!B460</f>
        <v>11211</v>
      </c>
      <c r="S13" s="211">
        <f>五康!D460</f>
        <v>0.525198465792525</v>
      </c>
      <c r="T13" s="252"/>
      <c r="U13" s="212">
        <f>五康!R200</f>
        <v>12711</v>
      </c>
      <c r="V13" s="211">
        <f t="shared" si="0"/>
        <v>0.463220832349933</v>
      </c>
      <c r="X13" s="211">
        <v>0.25</v>
      </c>
      <c r="Y13" s="211">
        <f t="shared" si="1"/>
        <v>0.144952445652174</v>
      </c>
      <c r="Z13" s="246">
        <f t="shared" si="2"/>
        <v>853.48</v>
      </c>
      <c r="AA13" s="246">
        <v>1000</v>
      </c>
      <c r="AB13" s="211">
        <f t="shared" si="3"/>
        <v>0.169836956521739</v>
      </c>
    </row>
    <row r="14" customHeight="1" spans="1:28">
      <c r="A14" s="242"/>
      <c r="B14" s="210"/>
      <c r="C14" s="106"/>
      <c r="D14" s="211"/>
      <c r="E14" s="212"/>
      <c r="F14" s="212"/>
      <c r="G14" s="22"/>
      <c r="H14" s="212"/>
      <c r="I14" s="212"/>
      <c r="J14" s="212"/>
      <c r="K14" s="212"/>
      <c r="M14" s="239"/>
      <c r="N14" s="25" t="s">
        <v>329</v>
      </c>
      <c r="O14" s="246">
        <f>五康!S249</f>
        <v>448.78</v>
      </c>
      <c r="P14" s="211">
        <f>五康!S250</f>
        <v>0.0762194293478261</v>
      </c>
      <c r="Q14" s="212">
        <f>五康!E461</f>
        <v>5888</v>
      </c>
      <c r="R14" s="212">
        <f>五康!B461</f>
        <v>18855</v>
      </c>
      <c r="S14" s="211">
        <f>五康!D461</f>
        <v>0.312277910368602</v>
      </c>
      <c r="T14" s="252"/>
      <c r="U14" s="212">
        <f>五康!P250</f>
        <v>19656</v>
      </c>
      <c r="V14" s="211">
        <f t="shared" si="0"/>
        <v>0.2995522995523</v>
      </c>
      <c r="X14" s="211">
        <v>0.25</v>
      </c>
      <c r="Y14" s="211">
        <f t="shared" si="1"/>
        <v>0.173780570652174</v>
      </c>
      <c r="Z14" s="246">
        <f t="shared" si="2"/>
        <v>1023.22</v>
      </c>
      <c r="AA14" s="246">
        <v>1000</v>
      </c>
      <c r="AB14" s="211">
        <f t="shared" si="3"/>
        <v>0.169836956521739</v>
      </c>
    </row>
    <row r="15" customHeight="1" spans="1:28">
      <c r="A15" s="242"/>
      <c r="B15" s="210"/>
      <c r="C15" s="106"/>
      <c r="D15" s="211"/>
      <c r="E15" s="212"/>
      <c r="F15" s="212"/>
      <c r="G15" s="22"/>
      <c r="H15" s="212"/>
      <c r="I15" s="212"/>
      <c r="J15" s="212"/>
      <c r="K15" s="212"/>
      <c r="M15" s="239"/>
      <c r="N15" s="25" t="s">
        <v>330</v>
      </c>
      <c r="O15" s="246">
        <f>五康!T249</f>
        <v>448.78</v>
      </c>
      <c r="P15" s="211">
        <f>五康!T250</f>
        <v>0.0762194293478261</v>
      </c>
      <c r="Q15" s="212">
        <f>五康!E462</f>
        <v>5888</v>
      </c>
      <c r="R15" s="212">
        <f>五康!B462</f>
        <v>19095</v>
      </c>
      <c r="S15" s="211">
        <f>五康!D462</f>
        <v>0.308352971982194</v>
      </c>
      <c r="T15" s="252"/>
      <c r="U15" s="212">
        <f>五康!Q250</f>
        <v>20016</v>
      </c>
      <c r="V15" s="211">
        <f t="shared" si="0"/>
        <v>0.294164668265388</v>
      </c>
      <c r="X15" s="211">
        <v>0.25</v>
      </c>
      <c r="Y15" s="211">
        <f t="shared" si="1"/>
        <v>0.173780570652174</v>
      </c>
      <c r="Z15" s="246">
        <f t="shared" si="2"/>
        <v>1023.22</v>
      </c>
      <c r="AA15" s="246">
        <v>1000</v>
      </c>
      <c r="AB15" s="211">
        <f t="shared" si="3"/>
        <v>0.169836956521739</v>
      </c>
    </row>
    <row r="16" customHeight="1" spans="1:28">
      <c r="A16" s="242"/>
      <c r="B16" s="210"/>
      <c r="C16" s="106"/>
      <c r="D16" s="211"/>
      <c r="E16" s="212"/>
      <c r="F16" s="212"/>
      <c r="G16" s="22"/>
      <c r="H16" s="212"/>
      <c r="I16" s="212"/>
      <c r="J16" s="212"/>
      <c r="K16" s="212"/>
      <c r="M16" s="239"/>
      <c r="N16" s="25" t="s">
        <v>331</v>
      </c>
      <c r="O16" s="246">
        <f>五康!U249</f>
        <v>460.28</v>
      </c>
      <c r="P16" s="211">
        <f>五康!U250</f>
        <v>0.0781725543478261</v>
      </c>
      <c r="Q16" s="212">
        <f>五康!E463</f>
        <v>5888</v>
      </c>
      <c r="R16" s="212">
        <f>五康!B463</f>
        <v>19455</v>
      </c>
      <c r="S16" s="211">
        <f>五康!D463</f>
        <v>0.302647134412747</v>
      </c>
      <c r="T16" s="252"/>
      <c r="U16" s="212">
        <f>五康!R250</f>
        <v>20706</v>
      </c>
      <c r="V16" s="211">
        <f t="shared" si="0"/>
        <v>0.284362020670337</v>
      </c>
      <c r="X16" s="211">
        <v>0.25</v>
      </c>
      <c r="Y16" s="211">
        <f t="shared" si="1"/>
        <v>0.171827445652174</v>
      </c>
      <c r="Z16" s="246">
        <f t="shared" si="2"/>
        <v>1011.72</v>
      </c>
      <c r="AA16" s="246">
        <v>1000</v>
      </c>
      <c r="AB16" s="211">
        <f t="shared" si="3"/>
        <v>0.169836956521739</v>
      </c>
    </row>
    <row r="17" customHeight="1" spans="1:28">
      <c r="A17" s="242"/>
      <c r="B17" s="210"/>
      <c r="C17" s="106"/>
      <c r="D17" s="211"/>
      <c r="E17" s="212"/>
      <c r="F17" s="212"/>
      <c r="G17" s="22"/>
      <c r="H17" s="212"/>
      <c r="I17" s="212"/>
      <c r="J17" s="212"/>
      <c r="K17" s="212"/>
      <c r="M17" s="239"/>
      <c r="N17" s="247" t="s">
        <v>332</v>
      </c>
      <c r="O17" s="248">
        <f>五康!S307</f>
        <v>713.52</v>
      </c>
      <c r="P17" s="249">
        <f>五康!S308</f>
        <v>0.0728081632653061</v>
      </c>
      <c r="Q17" s="253">
        <f>五康!E464</f>
        <v>9800</v>
      </c>
      <c r="R17" s="253">
        <f>五康!B464</f>
        <v>24081</v>
      </c>
      <c r="S17" s="249">
        <f>五康!D464</f>
        <v>0.406959843860305</v>
      </c>
      <c r="T17" s="252"/>
      <c r="U17" s="253">
        <f>五康!P308</f>
        <v>25296</v>
      </c>
      <c r="V17" s="249">
        <f t="shared" si="0"/>
        <v>0.38741302972802</v>
      </c>
      <c r="X17" s="249">
        <v>0.25</v>
      </c>
      <c r="Y17" s="249">
        <f t="shared" si="1"/>
        <v>0.177191836734694</v>
      </c>
      <c r="Z17" s="248">
        <f t="shared" si="2"/>
        <v>1736.48</v>
      </c>
      <c r="AA17" s="248">
        <v>1500</v>
      </c>
      <c r="AB17" s="249">
        <f t="shared" si="3"/>
        <v>0.153061224489796</v>
      </c>
    </row>
    <row r="18" customHeight="1" spans="1:28">
      <c r="A18" s="242"/>
      <c r="B18" s="210"/>
      <c r="C18" s="106"/>
      <c r="D18" s="211"/>
      <c r="E18" s="212"/>
      <c r="F18" s="212"/>
      <c r="G18" s="22"/>
      <c r="H18" s="212"/>
      <c r="I18" s="212"/>
      <c r="J18" s="212"/>
      <c r="K18" s="212"/>
      <c r="M18" s="239"/>
      <c r="N18" s="247" t="s">
        <v>333</v>
      </c>
      <c r="O18" s="248">
        <f>五康!T307</f>
        <v>717.02</v>
      </c>
      <c r="P18" s="249">
        <f>五康!T308</f>
        <v>0.073165306122449</v>
      </c>
      <c r="Q18" s="253">
        <f>五康!E465</f>
        <v>9800</v>
      </c>
      <c r="R18" s="253">
        <f>五康!B465</f>
        <v>24321</v>
      </c>
      <c r="S18" s="249">
        <f>五康!D465</f>
        <v>0.402943957896468</v>
      </c>
      <c r="T18" s="252"/>
      <c r="U18" s="253">
        <f>五康!Q308</f>
        <v>25656</v>
      </c>
      <c r="V18" s="249">
        <f t="shared" si="0"/>
        <v>0.381976925475522</v>
      </c>
      <c r="X18" s="249">
        <v>0.25</v>
      </c>
      <c r="Y18" s="249">
        <f t="shared" si="1"/>
        <v>0.176834693877551</v>
      </c>
      <c r="Z18" s="248">
        <f t="shared" si="2"/>
        <v>1732.98</v>
      </c>
      <c r="AA18" s="248">
        <v>1500</v>
      </c>
      <c r="AB18" s="249">
        <f t="shared" si="3"/>
        <v>0.153061224489796</v>
      </c>
    </row>
    <row r="19" customHeight="1" spans="1:28">
      <c r="A19" s="242"/>
      <c r="B19" s="210"/>
      <c r="C19" s="106"/>
      <c r="D19" s="211"/>
      <c r="E19" s="212"/>
      <c r="F19" s="212"/>
      <c r="G19" s="22"/>
      <c r="H19" s="212"/>
      <c r="I19" s="212"/>
      <c r="J19" s="212"/>
      <c r="K19" s="212"/>
      <c r="M19" s="239"/>
      <c r="N19" s="247" t="s">
        <v>334</v>
      </c>
      <c r="O19" s="248">
        <f>五康!U307</f>
        <v>771.52</v>
      </c>
      <c r="P19" s="249">
        <f>五康!U308</f>
        <v>0.0787265306122449</v>
      </c>
      <c r="Q19" s="253">
        <f>五康!E466</f>
        <v>9800</v>
      </c>
      <c r="R19" s="253">
        <f>五康!B466</f>
        <v>25761</v>
      </c>
      <c r="S19" s="249">
        <f>五康!D466</f>
        <v>0.38042001475098</v>
      </c>
      <c r="T19" s="252"/>
      <c r="U19" s="253">
        <f>五康!R308</f>
        <v>27426</v>
      </c>
      <c r="V19" s="249">
        <f t="shared" si="0"/>
        <v>0.35732516590097</v>
      </c>
      <c r="X19" s="249">
        <v>0.25</v>
      </c>
      <c r="Y19" s="249">
        <f t="shared" si="1"/>
        <v>0.171273469387755</v>
      </c>
      <c r="Z19" s="248">
        <f t="shared" si="2"/>
        <v>1678.48</v>
      </c>
      <c r="AA19" s="248">
        <v>1500</v>
      </c>
      <c r="AB19" s="249">
        <f t="shared" si="3"/>
        <v>0.153061224489796</v>
      </c>
    </row>
    <row r="20" customHeight="1" spans="1:28">
      <c r="A20" s="242"/>
      <c r="B20" s="210"/>
      <c r="C20" s="106"/>
      <c r="D20" s="211"/>
      <c r="E20" s="212"/>
      <c r="F20" s="212"/>
      <c r="G20" s="22"/>
      <c r="H20" s="212"/>
      <c r="I20" s="212"/>
      <c r="J20" s="212"/>
      <c r="K20" s="212"/>
      <c r="M20" s="239"/>
      <c r="N20" s="25" t="s">
        <v>335</v>
      </c>
      <c r="O20" s="246">
        <f>五康!S369</f>
        <v>733.08</v>
      </c>
      <c r="P20" s="211">
        <f>五康!S370</f>
        <v>0.057271875</v>
      </c>
      <c r="Q20" s="212">
        <f>五康!E467</f>
        <v>12800</v>
      </c>
      <c r="R20" s="212">
        <f>五康!B467</f>
        <v>26676</v>
      </c>
      <c r="S20" s="211">
        <f>五康!D467</f>
        <v>0.479832058779427</v>
      </c>
      <c r="T20" s="252"/>
      <c r="U20" s="212">
        <f>五康!P370</f>
        <v>28251</v>
      </c>
      <c r="V20" s="211">
        <f t="shared" si="0"/>
        <v>0.453081306856394</v>
      </c>
      <c r="X20" s="211">
        <v>0.25</v>
      </c>
      <c r="Y20" s="211">
        <f t="shared" si="1"/>
        <v>0.192728125</v>
      </c>
      <c r="Z20" s="246">
        <f t="shared" si="2"/>
        <v>2466.92</v>
      </c>
      <c r="AA20" s="246">
        <v>2200</v>
      </c>
      <c r="AB20" s="211">
        <f t="shared" si="3"/>
        <v>0.171875</v>
      </c>
    </row>
    <row r="21" customHeight="1" spans="1:28">
      <c r="A21" s="242"/>
      <c r="B21" s="210"/>
      <c r="C21" s="106"/>
      <c r="D21" s="211"/>
      <c r="E21" s="212"/>
      <c r="F21" s="212"/>
      <c r="G21" s="22"/>
      <c r="H21" s="212"/>
      <c r="I21" s="212"/>
      <c r="J21" s="212"/>
      <c r="K21" s="212"/>
      <c r="M21" s="239"/>
      <c r="N21" s="25" t="s">
        <v>336</v>
      </c>
      <c r="O21" s="246">
        <f>五康!T369</f>
        <v>736.58</v>
      </c>
      <c r="P21" s="211">
        <f>五康!T370</f>
        <v>0.0575453125</v>
      </c>
      <c r="Q21" s="212">
        <f>五康!E468</f>
        <v>12800</v>
      </c>
      <c r="R21" s="212">
        <f>五康!B468</f>
        <v>26916</v>
      </c>
      <c r="S21" s="211">
        <f>五康!D468</f>
        <v>0.47555357408233</v>
      </c>
      <c r="T21" s="252"/>
      <c r="U21" s="212">
        <f>五康!Q370</f>
        <v>28611</v>
      </c>
      <c r="V21" s="211">
        <f t="shared" si="0"/>
        <v>0.447380378176226</v>
      </c>
      <c r="X21" s="211">
        <v>0.25</v>
      </c>
      <c r="Y21" s="211">
        <f t="shared" si="1"/>
        <v>0.1924546875</v>
      </c>
      <c r="Z21" s="246">
        <f t="shared" si="2"/>
        <v>2463.42</v>
      </c>
      <c r="AA21" s="246">
        <v>2200</v>
      </c>
      <c r="AB21" s="211">
        <f t="shared" si="3"/>
        <v>0.171875</v>
      </c>
    </row>
    <row r="22" customHeight="1" spans="1:28">
      <c r="A22" s="242"/>
      <c r="B22" s="210"/>
      <c r="C22" s="106"/>
      <c r="D22" s="211"/>
      <c r="E22" s="212"/>
      <c r="F22" s="212"/>
      <c r="G22" s="22"/>
      <c r="H22" s="212"/>
      <c r="I22" s="212"/>
      <c r="J22" s="212"/>
      <c r="K22" s="212"/>
      <c r="M22" s="239"/>
      <c r="N22" s="25" t="s">
        <v>337</v>
      </c>
      <c r="O22" s="246">
        <f>五康!U369</f>
        <v>791.08</v>
      </c>
      <c r="P22" s="211">
        <f>五康!U370</f>
        <v>0.061803125</v>
      </c>
      <c r="Q22" s="212">
        <f>五康!E469</f>
        <v>12800</v>
      </c>
      <c r="R22" s="212">
        <f>五康!B469</f>
        <v>28356</v>
      </c>
      <c r="S22" s="211">
        <f>五康!D469</f>
        <v>0.45140358301594</v>
      </c>
      <c r="T22" s="252"/>
      <c r="U22" s="212">
        <f>五康!R370</f>
        <v>30381</v>
      </c>
      <c r="V22" s="211">
        <f t="shared" si="0"/>
        <v>0.421315954050229</v>
      </c>
      <c r="X22" s="211">
        <v>0.25</v>
      </c>
      <c r="Y22" s="211">
        <f t="shared" si="1"/>
        <v>0.188196875</v>
      </c>
      <c r="Z22" s="246">
        <f t="shared" si="2"/>
        <v>2408.92</v>
      </c>
      <c r="AA22" s="246">
        <v>2200</v>
      </c>
      <c r="AB22" s="211">
        <f t="shared" si="3"/>
        <v>0.171875</v>
      </c>
    </row>
    <row r="23" customHeight="1" spans="1:28">
      <c r="A23" s="242" t="str">
        <f>五康!A470</f>
        <v>美兆卡F男</v>
      </c>
      <c r="B23" s="210">
        <f>五康!B470</f>
        <v>29973</v>
      </c>
      <c r="C23" s="106">
        <f>五康!C470</f>
        <v>6298</v>
      </c>
      <c r="D23" s="211">
        <f>五康!D470</f>
        <v>0.660594535081573</v>
      </c>
      <c r="E23" s="212">
        <f>五康!E470</f>
        <v>19800</v>
      </c>
      <c r="F23" s="212">
        <f>五康!F470</f>
        <v>5188</v>
      </c>
      <c r="G23" s="22">
        <f>五康!G470</f>
        <v>1</v>
      </c>
      <c r="H23" s="212">
        <f>五康!H470</f>
        <v>19800</v>
      </c>
      <c r="I23" s="212">
        <f>五康!I470</f>
        <v>5188</v>
      </c>
      <c r="J23" s="212">
        <f>五康!J470</f>
        <v>29973</v>
      </c>
      <c r="K23" s="212">
        <f>五康!K470</f>
        <v>6298</v>
      </c>
      <c r="M23" s="239"/>
      <c r="N23" s="247" t="s">
        <v>338</v>
      </c>
      <c r="O23" s="248">
        <f>五康!S446</f>
        <v>810.752</v>
      </c>
      <c r="P23" s="249">
        <f>五康!S447</f>
        <v>0.0409470707070707</v>
      </c>
      <c r="Q23" s="253">
        <f>五康!E470</f>
        <v>19800</v>
      </c>
      <c r="R23" s="253">
        <f>五康!B470</f>
        <v>29973</v>
      </c>
      <c r="S23" s="249">
        <f>五康!D470</f>
        <v>0.660594535081573</v>
      </c>
      <c r="T23" s="252"/>
      <c r="U23" s="253">
        <f>五康!P447</f>
        <v>32268</v>
      </c>
      <c r="V23" s="249">
        <f t="shared" si="0"/>
        <v>0.613611007809595</v>
      </c>
      <c r="X23" s="249">
        <v>0.25</v>
      </c>
      <c r="Y23" s="249">
        <f t="shared" si="1"/>
        <v>0.209052929292929</v>
      </c>
      <c r="Z23" s="248">
        <f t="shared" si="2"/>
        <v>4139.248</v>
      </c>
      <c r="AA23" s="248">
        <v>4000</v>
      </c>
      <c r="AB23" s="249">
        <f t="shared" si="3"/>
        <v>0.202020202020202</v>
      </c>
    </row>
    <row r="24" customHeight="1" spans="1:28">
      <c r="A24" s="242" t="str">
        <f>五康!A471</f>
        <v>美兆卡F女未婚</v>
      </c>
      <c r="B24" s="210">
        <f>五康!B471</f>
        <v>30213</v>
      </c>
      <c r="C24" s="106">
        <f>五康!C471</f>
        <v>6298</v>
      </c>
      <c r="D24" s="211">
        <f>五康!D471</f>
        <v>0.655347036044087</v>
      </c>
      <c r="E24" s="212">
        <f>五康!E471</f>
        <v>19800</v>
      </c>
      <c r="F24" s="212">
        <f>五康!F471</f>
        <v>5188</v>
      </c>
      <c r="G24" s="22">
        <f>五康!G471</f>
        <v>1</v>
      </c>
      <c r="H24" s="212">
        <f>五康!H471</f>
        <v>19800</v>
      </c>
      <c r="I24" s="212">
        <f>五康!I471</f>
        <v>5188</v>
      </c>
      <c r="J24" s="212">
        <f>五康!J471</f>
        <v>30213</v>
      </c>
      <c r="K24" s="212">
        <f>五康!K471</f>
        <v>6298</v>
      </c>
      <c r="M24" s="239"/>
      <c r="N24" s="247" t="s">
        <v>339</v>
      </c>
      <c r="O24" s="248">
        <f>五康!T446</f>
        <v>814.252</v>
      </c>
      <c r="P24" s="249">
        <f>五康!T447</f>
        <v>0.0411238383838384</v>
      </c>
      <c r="Q24" s="253">
        <f>五康!E471</f>
        <v>19800</v>
      </c>
      <c r="R24" s="253">
        <f>五康!B471</f>
        <v>30213</v>
      </c>
      <c r="S24" s="249">
        <f>五康!D471</f>
        <v>0.655347036044087</v>
      </c>
      <c r="T24" s="252"/>
      <c r="U24" s="253">
        <f>五康!Q447</f>
        <v>32628</v>
      </c>
      <c r="V24" s="249">
        <f t="shared" si="0"/>
        <v>0.606840750275837</v>
      </c>
      <c r="X24" s="249">
        <v>0.25</v>
      </c>
      <c r="Y24" s="249">
        <f t="shared" si="1"/>
        <v>0.208876161616162</v>
      </c>
      <c r="Z24" s="248">
        <f t="shared" si="2"/>
        <v>4135.748</v>
      </c>
      <c r="AA24" s="248">
        <v>4000</v>
      </c>
      <c r="AB24" s="249">
        <f t="shared" si="3"/>
        <v>0.202020202020202</v>
      </c>
    </row>
    <row r="25" customHeight="1" spans="1:28">
      <c r="A25" s="242" t="str">
        <f>五康!A472</f>
        <v>美兆卡F女已婚</v>
      </c>
      <c r="B25" s="210">
        <f>五康!B472</f>
        <v>31653</v>
      </c>
      <c r="C25" s="106">
        <f>五康!C472</f>
        <v>6298</v>
      </c>
      <c r="D25" s="211">
        <f>五康!D472</f>
        <v>0.625533124822292</v>
      </c>
      <c r="E25" s="212">
        <f>五康!E472</f>
        <v>19800</v>
      </c>
      <c r="F25" s="212">
        <f>五康!F472</f>
        <v>5188</v>
      </c>
      <c r="G25" s="22">
        <f>五康!G472</f>
        <v>1</v>
      </c>
      <c r="H25" s="212">
        <f>五康!H472</f>
        <v>19800</v>
      </c>
      <c r="I25" s="212">
        <f>五康!I472</f>
        <v>5188</v>
      </c>
      <c r="J25" s="212">
        <f>五康!J472</f>
        <v>31653</v>
      </c>
      <c r="K25" s="212">
        <f>五康!K472</f>
        <v>6298</v>
      </c>
      <c r="M25" s="239"/>
      <c r="N25" s="247" t="s">
        <v>340</v>
      </c>
      <c r="O25" s="248">
        <f>五康!U446</f>
        <v>868.752</v>
      </c>
      <c r="P25" s="249">
        <f>五康!U447</f>
        <v>0.0438763636363636</v>
      </c>
      <c r="Q25" s="253">
        <f>五康!E472</f>
        <v>19800</v>
      </c>
      <c r="R25" s="253">
        <f>五康!B472</f>
        <v>31653</v>
      </c>
      <c r="S25" s="249">
        <f>五康!D472</f>
        <v>0.625533124822292</v>
      </c>
      <c r="T25" s="254"/>
      <c r="U25" s="253">
        <f>五康!R447</f>
        <v>34398</v>
      </c>
      <c r="V25" s="249">
        <f t="shared" si="0"/>
        <v>0.575614861329147</v>
      </c>
      <c r="X25" s="249">
        <v>0.25</v>
      </c>
      <c r="Y25" s="249">
        <f t="shared" si="1"/>
        <v>0.206123636363636</v>
      </c>
      <c r="Z25" s="248">
        <f t="shared" si="2"/>
        <v>4081.248</v>
      </c>
      <c r="AA25" s="248">
        <v>4000</v>
      </c>
      <c r="AB25" s="249">
        <f t="shared" si="3"/>
        <v>0.202020202020202</v>
      </c>
    </row>
    <row r="26" customHeight="1" spans="1:11">
      <c r="A26" s="242"/>
      <c r="B26" s="210" t="str">
        <f>五康!B473</f>
        <v>总  计</v>
      </c>
      <c r="C26" s="106">
        <f>五康!C473</f>
        <v>80319</v>
      </c>
      <c r="D26" s="26" t="str">
        <f>五康!D473</f>
        <v>∕</v>
      </c>
      <c r="E26" s="218">
        <f>五康!E473</f>
        <v>189086</v>
      </c>
      <c r="F26" s="212">
        <f>五康!F473</f>
        <v>66837</v>
      </c>
      <c r="G26" s="26">
        <f>五康!G473</f>
        <v>24</v>
      </c>
      <c r="H26" s="212">
        <f>五康!H473</f>
        <v>189086</v>
      </c>
      <c r="I26" s="212">
        <f>五康!I473</f>
        <v>66837</v>
      </c>
      <c r="J26" s="212">
        <f>五康!J473</f>
        <v>412458</v>
      </c>
      <c r="K26" s="212">
        <f>五康!K473</f>
        <v>80319</v>
      </c>
    </row>
    <row r="27" customHeight="1" spans="2:3">
      <c r="B27" s="219" t="str">
        <f>五康!B474</f>
        <v>折扣说明：</v>
      </c>
      <c r="C27" s="243" t="str">
        <f>五康!C474</f>
        <v>C13,C14，动态血糖，腕式血氧4个项目按7折，24小时动态心电图按8折，基因不打折</v>
      </c>
    </row>
    <row r="28" customHeight="1" spans="2:6">
      <c r="B28" s="114" t="str">
        <f>五康!B475</f>
        <v>费用比例</v>
      </c>
      <c r="C28" s="114" t="str">
        <f>五康!C475</f>
        <v>费用金额</v>
      </c>
      <c r="D28" s="221"/>
      <c r="E28" s="222"/>
      <c r="F28" s="223" t="str">
        <f>五康!F475</f>
        <v>费用用途：</v>
      </c>
    </row>
    <row r="29" customHeight="1" spans="2:3">
      <c r="B29" s="224">
        <f>五康!B476</f>
        <v>0</v>
      </c>
      <c r="C29" s="225">
        <f>五康!C476</f>
        <v>0</v>
      </c>
    </row>
    <row r="30" customHeight="1" spans="2:7">
      <c r="B30" s="114" t="str">
        <f>五康!B477</f>
        <v>核算综合折扣</v>
      </c>
      <c r="C30" s="227">
        <f>五康!C477</f>
        <v>0.368065779688624</v>
      </c>
      <c r="D30" s="221"/>
      <c r="E30" s="114"/>
      <c r="F30" s="228" t="str">
        <f>五康!F477</f>
        <v>平均单价：</v>
      </c>
      <c r="G30" s="229">
        <f>五康!G477</f>
        <v>7878.58333333333</v>
      </c>
    </row>
    <row r="31" customHeight="1" spans="2:11">
      <c r="B31" s="114" t="str">
        <f>五康!B478</f>
        <v>备注：</v>
      </c>
      <c r="C31" s="230"/>
      <c r="D31" s="230"/>
      <c r="E31" s="230"/>
      <c r="F31" s="230"/>
      <c r="G31" s="230"/>
      <c r="H31" s="230"/>
      <c r="I31" s="230"/>
      <c r="J31" s="230"/>
      <c r="K31" s="230"/>
    </row>
    <row r="32" customHeight="1" spans="2:11">
      <c r="B32" s="244" t="str">
        <f>五康!B479</f>
        <v>上门讲解(次数）：</v>
      </c>
      <c r="C32" s="2"/>
      <c r="D32" s="7" t="str">
        <f>五康!D479</f>
        <v>一对一讲解（次数）：</v>
      </c>
      <c r="E32" s="7"/>
      <c r="F32" s="7"/>
      <c r="G32" s="221"/>
      <c r="H32" s="7" t="str">
        <f>五康!H479</f>
        <v>汇总分析报告（是或否）：是</v>
      </c>
      <c r="I32" s="7"/>
      <c r="J32" s="7"/>
      <c r="K32" s="2"/>
    </row>
    <row r="33" customHeight="1" spans="2:11">
      <c r="B33" s="114" t="str">
        <f>五康!B480</f>
        <v>销售员：</v>
      </c>
      <c r="C33" s="221"/>
      <c r="D33" s="223" t="str">
        <f>五康!D480</f>
        <v>销售经理：</v>
      </c>
      <c r="E33" s="223"/>
      <c r="F33" s="2"/>
      <c r="G33" s="223" t="str">
        <f>五康!G480</f>
        <v>销售总监：</v>
      </c>
      <c r="H33" s="223"/>
      <c r="I33" s="208"/>
      <c r="J33" s="208" t="str">
        <f>五康!J480</f>
        <v>总经理：</v>
      </c>
      <c r="K33" s="2"/>
    </row>
    <row r="34" customHeight="1" spans="2:11">
      <c r="B34" s="42"/>
      <c r="C34" s="231"/>
      <c r="D34" s="231"/>
      <c r="E34" s="231"/>
      <c r="F34" s="231"/>
      <c r="G34" s="232"/>
      <c r="H34" s="231"/>
      <c r="I34" s="231"/>
      <c r="J34" s="231"/>
      <c r="K34" s="231"/>
    </row>
    <row r="35" customHeight="1" spans="2:11">
      <c r="B35" s="7" t="str">
        <f>五康!B482</f>
        <v>历年折扣：</v>
      </c>
      <c r="C35" s="233" t="str">
        <f>五康!C482</f>
        <v>新订单</v>
      </c>
      <c r="D35" s="2" t="str">
        <f>五康!D482</f>
        <v>返利：</v>
      </c>
      <c r="E35" s="2" t="str">
        <f>五康!E482</f>
        <v>无</v>
      </c>
      <c r="F35" s="234"/>
      <c r="G35" s="234"/>
      <c r="H35" s="2"/>
      <c r="I35" s="2"/>
      <c r="J35" s="237"/>
      <c r="K35" s="238"/>
    </row>
  </sheetData>
  <mergeCells count="11">
    <mergeCell ref="C31:K31"/>
    <mergeCell ref="D32:F32"/>
    <mergeCell ref="H32:J32"/>
    <mergeCell ref="D33:E33"/>
    <mergeCell ref="G33:H33"/>
    <mergeCell ref="F35:G35"/>
    <mergeCell ref="M2:M4"/>
    <mergeCell ref="M5:M7"/>
    <mergeCell ref="M11:M13"/>
    <mergeCell ref="M23:M25"/>
    <mergeCell ref="T2:T25"/>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518"/>
  <sheetViews>
    <sheetView topLeftCell="A16" workbookViewId="0">
      <selection activeCell="A43" sqref="$A43:$XFD43"/>
    </sheetView>
  </sheetViews>
  <sheetFormatPr defaultColWidth="9" defaultRowHeight="24" customHeight="1"/>
  <cols>
    <col min="1" max="1" width="13.775" style="6" customWidth="1"/>
    <col min="2" max="2" width="11.75" style="7" customWidth="1"/>
    <col min="3" max="3" width="25.6333333333333" style="2" customWidth="1"/>
    <col min="4" max="6" width="8.33333333333333" style="2" customWidth="1"/>
    <col min="7" max="9" width="16.5" style="2" customWidth="1"/>
    <col min="10" max="14" width="7.5" style="8" customWidth="1"/>
    <col min="15" max="21" width="7.5" style="1" customWidth="1"/>
    <col min="22" max="251" width="9" style="1"/>
  </cols>
  <sheetData>
    <row r="1" s="1" customFormat="1" customHeight="1" spans="1:15">
      <c r="A1" s="9"/>
      <c r="B1" s="10" t="s">
        <v>341</v>
      </c>
      <c r="C1" s="10"/>
      <c r="D1" s="10"/>
      <c r="E1" s="10"/>
      <c r="F1" s="10"/>
      <c r="G1" s="10"/>
      <c r="H1" s="10"/>
      <c r="I1" s="10"/>
      <c r="J1" s="10"/>
      <c r="K1" s="8"/>
      <c r="L1" s="8"/>
      <c r="M1" s="8"/>
      <c r="N1" s="8"/>
      <c r="O1" s="8"/>
    </row>
    <row r="2" s="1" customFormat="1" customHeight="1" spans="1:15">
      <c r="A2" s="11" t="s">
        <v>342</v>
      </c>
      <c r="B2" s="12" t="s">
        <v>343</v>
      </c>
      <c r="C2" s="12"/>
      <c r="D2" s="12"/>
      <c r="E2" s="12"/>
      <c r="F2" s="12"/>
      <c r="G2" s="12" t="s">
        <v>344</v>
      </c>
      <c r="H2" s="12"/>
      <c r="I2" s="12"/>
      <c r="J2" s="12"/>
      <c r="K2" s="86"/>
      <c r="L2" s="86"/>
      <c r="M2" s="86"/>
      <c r="N2" s="86"/>
      <c r="O2" s="86"/>
    </row>
    <row r="3" s="1" customFormat="1" customHeight="1" spans="1:15">
      <c r="A3" s="6"/>
      <c r="B3" s="12" t="s">
        <v>345</v>
      </c>
      <c r="C3" s="12"/>
      <c r="D3" s="12"/>
      <c r="E3" s="12"/>
      <c r="F3" s="12"/>
      <c r="G3" s="12" t="s">
        <v>346</v>
      </c>
      <c r="H3" s="12"/>
      <c r="I3" s="12"/>
      <c r="J3" s="12"/>
      <c r="K3" s="8"/>
      <c r="L3" s="8"/>
      <c r="M3" s="8"/>
      <c r="N3" s="8"/>
      <c r="O3" s="8"/>
    </row>
    <row r="4" s="1" customFormat="1" customHeight="1" spans="1:15">
      <c r="A4" s="6"/>
      <c r="B4" s="12" t="s">
        <v>347</v>
      </c>
      <c r="C4" s="12"/>
      <c r="D4" s="12"/>
      <c r="E4" s="12"/>
      <c r="F4" s="12"/>
      <c r="G4" s="12" t="s">
        <v>348</v>
      </c>
      <c r="H4" s="12"/>
      <c r="I4" s="12"/>
      <c r="J4" s="12"/>
      <c r="K4" s="8"/>
      <c r="L4" s="8"/>
      <c r="M4" s="8"/>
      <c r="N4" s="8"/>
      <c r="O4" s="8"/>
    </row>
    <row r="5" s="1" customFormat="1" customHeight="1" spans="1:15">
      <c r="A5" s="6"/>
      <c r="B5" s="12" t="s">
        <v>349</v>
      </c>
      <c r="C5" s="12"/>
      <c r="D5" s="12"/>
      <c r="E5" s="12"/>
      <c r="F5" s="12"/>
      <c r="G5" s="12" t="s">
        <v>349</v>
      </c>
      <c r="H5" s="12"/>
      <c r="I5" s="12"/>
      <c r="J5" s="12"/>
      <c r="K5" s="8"/>
      <c r="L5" s="8"/>
      <c r="M5" s="8"/>
      <c r="N5" s="8"/>
      <c r="O5" s="8"/>
    </row>
    <row r="6" s="1" customFormat="1" customHeight="1" spans="1:15">
      <c r="A6" s="6"/>
      <c r="B6" s="13" t="s">
        <v>350</v>
      </c>
      <c r="C6" s="13"/>
      <c r="D6" s="13"/>
      <c r="E6" s="13"/>
      <c r="F6" s="13"/>
      <c r="G6" s="13" t="s">
        <v>351</v>
      </c>
      <c r="H6" s="13"/>
      <c r="I6" s="13"/>
      <c r="J6" s="13"/>
      <c r="K6" s="8"/>
      <c r="L6" s="8"/>
      <c r="M6" s="8"/>
      <c r="N6" s="8"/>
      <c r="O6" s="8"/>
    </row>
    <row r="7" s="2" customFormat="1" customHeight="1" spans="1:21">
      <c r="A7" s="14" t="s">
        <v>352</v>
      </c>
      <c r="B7" s="15"/>
      <c r="C7" s="15"/>
      <c r="D7" s="15"/>
      <c r="E7" s="15"/>
      <c r="F7" s="15"/>
      <c r="G7" s="15"/>
      <c r="H7" s="15"/>
      <c r="I7" s="87"/>
      <c r="J7" s="14" t="s">
        <v>307</v>
      </c>
      <c r="K7" s="15"/>
      <c r="L7" s="15"/>
      <c r="M7" s="88" t="s">
        <v>353</v>
      </c>
      <c r="N7" s="89"/>
      <c r="O7" s="89"/>
      <c r="P7" s="14" t="s">
        <v>310</v>
      </c>
      <c r="Q7" s="15"/>
      <c r="R7" s="15"/>
      <c r="S7" s="88" t="s">
        <v>354</v>
      </c>
      <c r="T7" s="89"/>
      <c r="U7" s="89"/>
    </row>
    <row r="8" s="1" customFormat="1" customHeight="1" spans="1:21">
      <c r="A8" s="16" t="s">
        <v>355</v>
      </c>
      <c r="B8" s="17" t="s">
        <v>26</v>
      </c>
      <c r="C8" s="17"/>
      <c r="D8" s="17" t="s">
        <v>27</v>
      </c>
      <c r="E8" s="18" t="s">
        <v>356</v>
      </c>
      <c r="F8" s="18"/>
      <c r="G8" s="17" t="s">
        <v>29</v>
      </c>
      <c r="H8" s="17"/>
      <c r="I8" s="17"/>
      <c r="J8" s="90" t="s">
        <v>27</v>
      </c>
      <c r="K8" s="90" t="s">
        <v>357</v>
      </c>
      <c r="L8" s="91" t="s">
        <v>358</v>
      </c>
      <c r="M8" s="90" t="s">
        <v>27</v>
      </c>
      <c r="N8" s="90" t="s">
        <v>357</v>
      </c>
      <c r="O8" s="91" t="s">
        <v>358</v>
      </c>
      <c r="P8" s="90" t="s">
        <v>27</v>
      </c>
      <c r="Q8" s="90" t="s">
        <v>357</v>
      </c>
      <c r="R8" s="91" t="s">
        <v>358</v>
      </c>
      <c r="S8" s="90" t="s">
        <v>27</v>
      </c>
      <c r="T8" s="90" t="s">
        <v>357</v>
      </c>
      <c r="U8" s="91" t="s">
        <v>358</v>
      </c>
    </row>
    <row r="9" s="1" customFormat="1" customHeight="1" spans="1:21">
      <c r="A9" s="16"/>
      <c r="B9" s="17"/>
      <c r="C9" s="17"/>
      <c r="D9" s="17"/>
      <c r="E9" s="17" t="s">
        <v>359</v>
      </c>
      <c r="F9" s="17" t="s">
        <v>360</v>
      </c>
      <c r="G9" s="17"/>
      <c r="H9" s="17"/>
      <c r="I9" s="17"/>
      <c r="J9" s="90"/>
      <c r="K9" s="90"/>
      <c r="L9" s="92"/>
      <c r="M9" s="90"/>
      <c r="N9" s="90"/>
      <c r="O9" s="92"/>
      <c r="P9" s="90"/>
      <c r="Q9" s="90"/>
      <c r="R9" s="92"/>
      <c r="S9" s="90"/>
      <c r="T9" s="90"/>
      <c r="U9" s="92"/>
    </row>
    <row r="10" s="3" customFormat="1" customHeight="1" spans="1:21">
      <c r="A10" s="19" t="s">
        <v>361</v>
      </c>
      <c r="B10" s="20" t="s">
        <v>32</v>
      </c>
      <c r="C10" s="21" t="s">
        <v>33</v>
      </c>
      <c r="D10" s="22" t="s">
        <v>34</v>
      </c>
      <c r="E10" s="22" t="s">
        <v>34</v>
      </c>
      <c r="F10" s="22" t="s">
        <v>34</v>
      </c>
      <c r="G10" s="23" t="s">
        <v>35</v>
      </c>
      <c r="H10" s="24"/>
      <c r="I10" s="93"/>
      <c r="J10" s="94">
        <v>10</v>
      </c>
      <c r="K10" s="94">
        <v>10</v>
      </c>
      <c r="L10" s="95">
        <v>10</v>
      </c>
      <c r="M10" s="94">
        <v>10</v>
      </c>
      <c r="N10" s="94">
        <v>10</v>
      </c>
      <c r="O10" s="94">
        <v>10</v>
      </c>
      <c r="P10" s="96">
        <v>10</v>
      </c>
      <c r="Q10" s="96">
        <v>10</v>
      </c>
      <c r="R10" s="96">
        <v>10</v>
      </c>
      <c r="S10" s="119"/>
      <c r="T10" s="119"/>
      <c r="U10" s="119"/>
    </row>
    <row r="11" s="3" customFormat="1" customHeight="1" spans="1:21">
      <c r="A11" s="25" t="s">
        <v>362</v>
      </c>
      <c r="B11" s="26" t="s">
        <v>36</v>
      </c>
      <c r="C11" s="27" t="s">
        <v>37</v>
      </c>
      <c r="D11" s="22" t="s">
        <v>34</v>
      </c>
      <c r="E11" s="22" t="s">
        <v>34</v>
      </c>
      <c r="F11" s="22" t="s">
        <v>34</v>
      </c>
      <c r="G11" s="23" t="s">
        <v>38</v>
      </c>
      <c r="H11" s="24"/>
      <c r="I11" s="93"/>
      <c r="J11" s="97">
        <v>10</v>
      </c>
      <c r="K11" s="97">
        <v>10</v>
      </c>
      <c r="L11" s="98">
        <v>10</v>
      </c>
      <c r="M11" s="97">
        <v>15</v>
      </c>
      <c r="N11" s="97">
        <v>15</v>
      </c>
      <c r="O11" s="97">
        <v>15</v>
      </c>
      <c r="P11" s="96">
        <v>15</v>
      </c>
      <c r="Q11" s="96">
        <v>15</v>
      </c>
      <c r="R11" s="96">
        <v>15</v>
      </c>
      <c r="S11" s="119"/>
      <c r="T11" s="119"/>
      <c r="U11" s="119"/>
    </row>
    <row r="12" s="3" customFormat="1" customHeight="1" spans="1:21">
      <c r="A12" s="25" t="s">
        <v>363</v>
      </c>
      <c r="B12" s="26" t="s">
        <v>39</v>
      </c>
      <c r="C12" s="27" t="s">
        <v>40</v>
      </c>
      <c r="D12" s="22" t="s">
        <v>34</v>
      </c>
      <c r="E12" s="22" t="s">
        <v>34</v>
      </c>
      <c r="F12" s="22" t="s">
        <v>34</v>
      </c>
      <c r="G12" s="23" t="s">
        <v>41</v>
      </c>
      <c r="H12" s="24"/>
      <c r="I12" s="93"/>
      <c r="J12" s="97">
        <v>15</v>
      </c>
      <c r="K12" s="97">
        <v>15</v>
      </c>
      <c r="L12" s="98">
        <v>15</v>
      </c>
      <c r="M12" s="97">
        <v>15</v>
      </c>
      <c r="N12" s="97">
        <v>15</v>
      </c>
      <c r="O12" s="97">
        <v>15</v>
      </c>
      <c r="P12" s="96">
        <v>20</v>
      </c>
      <c r="Q12" s="96">
        <v>20</v>
      </c>
      <c r="R12" s="96">
        <v>20</v>
      </c>
      <c r="S12" s="119"/>
      <c r="T12" s="119"/>
      <c r="U12" s="119"/>
    </row>
    <row r="13" s="3" customFormat="1" customHeight="1" spans="1:21">
      <c r="A13" s="28" t="s">
        <v>364</v>
      </c>
      <c r="B13" s="29" t="s">
        <v>42</v>
      </c>
      <c r="C13" s="27" t="s">
        <v>43</v>
      </c>
      <c r="D13" s="22" t="s">
        <v>34</v>
      </c>
      <c r="E13" s="22" t="s">
        <v>34</v>
      </c>
      <c r="F13" s="22" t="s">
        <v>34</v>
      </c>
      <c r="G13" s="23" t="s">
        <v>44</v>
      </c>
      <c r="H13" s="24"/>
      <c r="I13" s="93"/>
      <c r="J13" s="97">
        <v>5</v>
      </c>
      <c r="K13" s="97">
        <v>5</v>
      </c>
      <c r="L13" s="98">
        <v>5</v>
      </c>
      <c r="M13" s="97">
        <v>5</v>
      </c>
      <c r="N13" s="97">
        <v>5</v>
      </c>
      <c r="O13" s="97">
        <v>5</v>
      </c>
      <c r="P13" s="99">
        <v>5</v>
      </c>
      <c r="Q13" s="99">
        <v>5</v>
      </c>
      <c r="R13" s="99">
        <v>5</v>
      </c>
      <c r="S13" s="119"/>
      <c r="T13" s="119"/>
      <c r="U13" s="119"/>
    </row>
    <row r="14" s="3" customFormat="1" customHeight="1" spans="1:21">
      <c r="A14" s="28" t="s">
        <v>365</v>
      </c>
      <c r="B14" s="30"/>
      <c r="C14" s="27" t="s">
        <v>366</v>
      </c>
      <c r="D14" s="22" t="s">
        <v>34</v>
      </c>
      <c r="E14" s="22" t="s">
        <v>34</v>
      </c>
      <c r="F14" s="22" t="s">
        <v>34</v>
      </c>
      <c r="G14" s="23" t="s">
        <v>48</v>
      </c>
      <c r="H14" s="24"/>
      <c r="I14" s="93"/>
      <c r="J14" s="97">
        <v>10</v>
      </c>
      <c r="K14" s="97">
        <v>10</v>
      </c>
      <c r="L14" s="97">
        <v>10</v>
      </c>
      <c r="M14" s="97">
        <v>15</v>
      </c>
      <c r="N14" s="97">
        <v>15</v>
      </c>
      <c r="O14" s="97">
        <v>15</v>
      </c>
      <c r="P14" s="97">
        <v>15</v>
      </c>
      <c r="Q14" s="97">
        <v>15</v>
      </c>
      <c r="R14" s="97">
        <v>15</v>
      </c>
      <c r="S14" s="119"/>
      <c r="T14" s="119"/>
      <c r="U14" s="119"/>
    </row>
    <row r="15" s="3" customFormat="1" customHeight="1" spans="1:21">
      <c r="A15" s="19" t="s">
        <v>367</v>
      </c>
      <c r="B15" s="31"/>
      <c r="C15" s="32" t="s">
        <v>53</v>
      </c>
      <c r="D15" s="22" t="s">
        <v>34</v>
      </c>
      <c r="E15" s="22" t="s">
        <v>34</v>
      </c>
      <c r="F15" s="22" t="s">
        <v>34</v>
      </c>
      <c r="G15" s="23" t="s">
        <v>54</v>
      </c>
      <c r="H15" s="24"/>
      <c r="I15" s="93"/>
      <c r="J15" s="97">
        <v>5</v>
      </c>
      <c r="K15" s="97">
        <v>5</v>
      </c>
      <c r="L15" s="98">
        <v>5</v>
      </c>
      <c r="M15" s="97">
        <v>5</v>
      </c>
      <c r="N15" s="97">
        <v>5</v>
      </c>
      <c r="O15" s="97">
        <v>5</v>
      </c>
      <c r="P15" s="99">
        <v>5</v>
      </c>
      <c r="Q15" s="99">
        <v>5</v>
      </c>
      <c r="R15" s="99">
        <v>5</v>
      </c>
      <c r="S15" s="119"/>
      <c r="T15" s="119"/>
      <c r="U15" s="119"/>
    </row>
    <row r="16" s="3" customFormat="1" customHeight="1" spans="1:21">
      <c r="A16" s="25" t="s">
        <v>368</v>
      </c>
      <c r="B16" s="26" t="s">
        <v>55</v>
      </c>
      <c r="C16" s="27" t="s">
        <v>56</v>
      </c>
      <c r="D16" s="22" t="s">
        <v>34</v>
      </c>
      <c r="E16" s="22" t="s">
        <v>34</v>
      </c>
      <c r="F16" s="22" t="s">
        <v>34</v>
      </c>
      <c r="G16" s="23" t="s">
        <v>57</v>
      </c>
      <c r="H16" s="24"/>
      <c r="I16" s="93"/>
      <c r="J16" s="97">
        <v>15</v>
      </c>
      <c r="K16" s="97">
        <v>15</v>
      </c>
      <c r="L16" s="98">
        <v>15</v>
      </c>
      <c r="M16" s="97">
        <v>15</v>
      </c>
      <c r="N16" s="97">
        <v>15</v>
      </c>
      <c r="O16" s="97">
        <v>15</v>
      </c>
      <c r="P16" s="99">
        <v>15</v>
      </c>
      <c r="Q16" s="99">
        <v>15</v>
      </c>
      <c r="R16" s="99">
        <v>15</v>
      </c>
      <c r="S16" s="119"/>
      <c r="T16" s="119"/>
      <c r="U16" s="119"/>
    </row>
    <row r="17" s="3" customFormat="1" customHeight="1" spans="1:21">
      <c r="A17" s="19" t="s">
        <v>369</v>
      </c>
      <c r="B17" s="33" t="s">
        <v>58</v>
      </c>
      <c r="C17" s="27" t="s">
        <v>59</v>
      </c>
      <c r="D17" s="22" t="s">
        <v>34</v>
      </c>
      <c r="E17" s="22" t="s">
        <v>34</v>
      </c>
      <c r="F17" s="22" t="s">
        <v>34</v>
      </c>
      <c r="G17" s="23" t="s">
        <v>60</v>
      </c>
      <c r="H17" s="24"/>
      <c r="I17" s="93"/>
      <c r="J17" s="97">
        <v>30</v>
      </c>
      <c r="K17" s="97">
        <v>30</v>
      </c>
      <c r="L17" s="98">
        <v>30</v>
      </c>
      <c r="M17" s="97">
        <v>30</v>
      </c>
      <c r="N17" s="97">
        <v>30</v>
      </c>
      <c r="O17" s="97">
        <v>30</v>
      </c>
      <c r="P17" s="99">
        <v>30</v>
      </c>
      <c r="Q17" s="99">
        <v>30</v>
      </c>
      <c r="R17" s="99">
        <v>30</v>
      </c>
      <c r="S17" s="119"/>
      <c r="T17" s="119"/>
      <c r="U17" s="119"/>
    </row>
    <row r="18" s="3" customFormat="1" customHeight="1" spans="1:22">
      <c r="A18" s="19" t="s">
        <v>370</v>
      </c>
      <c r="B18" s="33" t="s">
        <v>61</v>
      </c>
      <c r="C18" s="34" t="s">
        <v>62</v>
      </c>
      <c r="D18" s="22" t="s">
        <v>34</v>
      </c>
      <c r="E18" s="22" t="s">
        <v>34</v>
      </c>
      <c r="F18" s="22" t="s">
        <v>34</v>
      </c>
      <c r="G18" s="23" t="s">
        <v>63</v>
      </c>
      <c r="H18" s="24"/>
      <c r="I18" s="93"/>
      <c r="J18" s="97">
        <v>0</v>
      </c>
      <c r="K18" s="97">
        <v>0</v>
      </c>
      <c r="L18" s="97">
        <v>0</v>
      </c>
      <c r="M18" s="97">
        <v>0</v>
      </c>
      <c r="N18" s="97">
        <v>0</v>
      </c>
      <c r="O18" s="97">
        <v>0</v>
      </c>
      <c r="P18" s="97">
        <v>0</v>
      </c>
      <c r="Q18" s="97">
        <v>0</v>
      </c>
      <c r="R18" s="97">
        <v>0</v>
      </c>
      <c r="S18" s="119"/>
      <c r="T18" s="119"/>
      <c r="U18" s="119"/>
      <c r="V18" s="120" t="s">
        <v>371</v>
      </c>
    </row>
    <row r="19" s="3" customFormat="1" customHeight="1" spans="1:21">
      <c r="A19" s="25" t="s">
        <v>372</v>
      </c>
      <c r="B19" s="35" t="s">
        <v>373</v>
      </c>
      <c r="C19" s="27" t="s">
        <v>65</v>
      </c>
      <c r="D19" s="36"/>
      <c r="E19" s="36"/>
      <c r="F19" s="36" t="s">
        <v>34</v>
      </c>
      <c r="G19" s="37" t="s">
        <v>66</v>
      </c>
      <c r="H19" s="38"/>
      <c r="I19" s="100"/>
      <c r="J19" s="101"/>
      <c r="K19" s="101"/>
      <c r="L19" s="101">
        <v>20</v>
      </c>
      <c r="M19" s="101"/>
      <c r="N19" s="101"/>
      <c r="O19" s="101">
        <v>20</v>
      </c>
      <c r="P19" s="102"/>
      <c r="Q19" s="102"/>
      <c r="R19" s="102">
        <v>30</v>
      </c>
      <c r="S19" s="119"/>
      <c r="T19" s="119"/>
      <c r="U19" s="119"/>
    </row>
    <row r="20" s="3" customFormat="1" customHeight="1" spans="1:21">
      <c r="A20" s="25" t="s">
        <v>374</v>
      </c>
      <c r="B20" s="39"/>
      <c r="C20" s="27" t="s">
        <v>67</v>
      </c>
      <c r="D20" s="40"/>
      <c r="E20" s="40"/>
      <c r="F20" s="40"/>
      <c r="G20" s="41"/>
      <c r="H20" s="42"/>
      <c r="I20" s="103"/>
      <c r="J20" s="104"/>
      <c r="K20" s="104"/>
      <c r="L20" s="104"/>
      <c r="M20" s="104"/>
      <c r="N20" s="104"/>
      <c r="O20" s="104"/>
      <c r="P20" s="105"/>
      <c r="Q20" s="105"/>
      <c r="R20" s="105"/>
      <c r="S20" s="119"/>
      <c r="T20" s="119"/>
      <c r="U20" s="119"/>
    </row>
    <row r="21" s="3" customFormat="1" customHeight="1" spans="1:21">
      <c r="A21" s="25" t="s">
        <v>375</v>
      </c>
      <c r="B21" s="26"/>
      <c r="C21" s="43" t="s">
        <v>68</v>
      </c>
      <c r="D21" s="44"/>
      <c r="E21" s="27"/>
      <c r="F21" s="22" t="s">
        <v>34</v>
      </c>
      <c r="G21" s="23" t="s">
        <v>69</v>
      </c>
      <c r="H21" s="24"/>
      <c r="I21" s="93"/>
      <c r="J21" s="106"/>
      <c r="K21" s="106"/>
      <c r="L21" s="95">
        <v>100</v>
      </c>
      <c r="M21" s="106"/>
      <c r="N21" s="106"/>
      <c r="O21" s="94">
        <v>180</v>
      </c>
      <c r="P21" s="96"/>
      <c r="Q21" s="96"/>
      <c r="R21" s="96">
        <v>200</v>
      </c>
      <c r="S21" s="119"/>
      <c r="T21" s="119"/>
      <c r="U21" s="119">
        <v>11.5</v>
      </c>
    </row>
    <row r="22" s="3" customFormat="1" customHeight="1" spans="1:21">
      <c r="A22" s="25" t="s">
        <v>376</v>
      </c>
      <c r="B22" s="26" t="s">
        <v>71</v>
      </c>
      <c r="C22" s="27" t="s">
        <v>71</v>
      </c>
      <c r="D22" s="22" t="s">
        <v>34</v>
      </c>
      <c r="E22" s="22" t="s">
        <v>34</v>
      </c>
      <c r="F22" s="22" t="s">
        <v>34</v>
      </c>
      <c r="G22" s="23" t="s">
        <v>72</v>
      </c>
      <c r="H22" s="24"/>
      <c r="I22" s="93"/>
      <c r="J22" s="106">
        <v>40</v>
      </c>
      <c r="K22" s="106">
        <v>40</v>
      </c>
      <c r="L22" s="106">
        <v>40</v>
      </c>
      <c r="M22" s="106">
        <v>40</v>
      </c>
      <c r="N22" s="106">
        <v>40</v>
      </c>
      <c r="O22" s="106">
        <v>40</v>
      </c>
      <c r="P22" s="106">
        <v>40</v>
      </c>
      <c r="Q22" s="106">
        <v>40</v>
      </c>
      <c r="R22" s="106">
        <v>40</v>
      </c>
      <c r="S22" s="121"/>
      <c r="T22" s="121"/>
      <c r="U22" s="121"/>
    </row>
    <row r="23" s="3" customFormat="1" customHeight="1" spans="1:21">
      <c r="A23" s="25" t="s">
        <v>377</v>
      </c>
      <c r="B23" s="26" t="s">
        <v>378</v>
      </c>
      <c r="C23" s="27" t="s">
        <v>74</v>
      </c>
      <c r="D23" s="22" t="s">
        <v>34</v>
      </c>
      <c r="E23" s="22" t="s">
        <v>34</v>
      </c>
      <c r="F23" s="22" t="s">
        <v>34</v>
      </c>
      <c r="G23" s="23" t="s">
        <v>75</v>
      </c>
      <c r="H23" s="24"/>
      <c r="I23" s="93"/>
      <c r="J23" s="94">
        <v>12</v>
      </c>
      <c r="K23" s="94">
        <v>12</v>
      </c>
      <c r="L23" s="95">
        <v>12</v>
      </c>
      <c r="M23" s="94">
        <v>12</v>
      </c>
      <c r="N23" s="94">
        <v>12</v>
      </c>
      <c r="O23" s="94">
        <v>12</v>
      </c>
      <c r="P23" s="96">
        <v>15</v>
      </c>
      <c r="Q23" s="96">
        <v>15</v>
      </c>
      <c r="R23" s="96">
        <v>15</v>
      </c>
      <c r="S23" s="119" t="s">
        <v>379</v>
      </c>
      <c r="T23" s="119" t="s">
        <v>379</v>
      </c>
      <c r="U23" s="119" t="s">
        <v>379</v>
      </c>
    </row>
    <row r="24" s="3" customFormat="1" ht="44.25" customHeight="1" spans="1:21">
      <c r="A24" s="25" t="s">
        <v>380</v>
      </c>
      <c r="B24" s="45" t="s">
        <v>76</v>
      </c>
      <c r="C24" s="46" t="s">
        <v>381</v>
      </c>
      <c r="D24" s="22" t="s">
        <v>34</v>
      </c>
      <c r="E24" s="22" t="s">
        <v>34</v>
      </c>
      <c r="F24" s="22" t="s">
        <v>34</v>
      </c>
      <c r="G24" s="23" t="s">
        <v>382</v>
      </c>
      <c r="H24" s="24"/>
      <c r="I24" s="93"/>
      <c r="J24" s="106">
        <v>110</v>
      </c>
      <c r="K24" s="106">
        <v>110</v>
      </c>
      <c r="L24" s="107">
        <v>110</v>
      </c>
      <c r="M24" s="106">
        <v>110</v>
      </c>
      <c r="N24" s="106">
        <v>110</v>
      </c>
      <c r="O24" s="106">
        <v>110</v>
      </c>
      <c r="P24" s="108">
        <v>110</v>
      </c>
      <c r="Q24" s="108">
        <v>110</v>
      </c>
      <c r="R24" s="108">
        <v>110</v>
      </c>
      <c r="S24" s="121">
        <v>2.13</v>
      </c>
      <c r="T24" s="121">
        <v>2.13</v>
      </c>
      <c r="U24" s="121">
        <v>2.13</v>
      </c>
    </row>
    <row r="25" s="3" customFormat="1" customHeight="1" spans="1:21">
      <c r="A25" s="25" t="s">
        <v>383</v>
      </c>
      <c r="B25" s="47" t="s">
        <v>95</v>
      </c>
      <c r="C25" s="27" t="s">
        <v>96</v>
      </c>
      <c r="D25" s="22" t="s">
        <v>34</v>
      </c>
      <c r="E25" s="22" t="s">
        <v>34</v>
      </c>
      <c r="F25" s="22" t="s">
        <v>34</v>
      </c>
      <c r="G25" s="23" t="s">
        <v>97</v>
      </c>
      <c r="H25" s="24"/>
      <c r="I25" s="93"/>
      <c r="J25" s="106">
        <v>10</v>
      </c>
      <c r="K25" s="106">
        <v>10</v>
      </c>
      <c r="L25" s="107">
        <v>10</v>
      </c>
      <c r="M25" s="106">
        <v>10</v>
      </c>
      <c r="N25" s="106">
        <v>10</v>
      </c>
      <c r="O25" s="106">
        <v>10</v>
      </c>
      <c r="P25" s="108">
        <v>10</v>
      </c>
      <c r="Q25" s="108">
        <v>10</v>
      </c>
      <c r="R25" s="108">
        <v>10</v>
      </c>
      <c r="S25" s="121">
        <v>0.09</v>
      </c>
      <c r="T25" s="121">
        <v>0.09</v>
      </c>
      <c r="U25" s="121">
        <v>0.09</v>
      </c>
    </row>
    <row r="26" s="3" customFormat="1" customHeight="1" spans="1:21">
      <c r="A26" s="25" t="s">
        <v>384</v>
      </c>
      <c r="B26" s="35" t="s">
        <v>385</v>
      </c>
      <c r="C26" s="34" t="s">
        <v>386</v>
      </c>
      <c r="D26" s="22" t="s">
        <v>34</v>
      </c>
      <c r="E26" s="22" t="s">
        <v>34</v>
      </c>
      <c r="F26" s="22" t="s">
        <v>34</v>
      </c>
      <c r="G26" s="48" t="s">
        <v>387</v>
      </c>
      <c r="H26" s="49"/>
      <c r="I26" s="109"/>
      <c r="J26" s="106">
        <v>10</v>
      </c>
      <c r="K26" s="106">
        <v>10</v>
      </c>
      <c r="L26" s="107">
        <v>10</v>
      </c>
      <c r="M26" s="106">
        <v>10</v>
      </c>
      <c r="N26" s="106">
        <v>10</v>
      </c>
      <c r="O26" s="106">
        <v>10</v>
      </c>
      <c r="P26" s="96">
        <v>12</v>
      </c>
      <c r="Q26" s="96">
        <v>12</v>
      </c>
      <c r="R26" s="96">
        <v>12</v>
      </c>
      <c r="S26" s="119">
        <v>0.15</v>
      </c>
      <c r="T26" s="119">
        <v>0.15</v>
      </c>
      <c r="U26" s="119">
        <v>0.15</v>
      </c>
    </row>
    <row r="27" s="3" customFormat="1" customHeight="1" spans="1:21">
      <c r="A27" s="25" t="s">
        <v>388</v>
      </c>
      <c r="B27" s="39"/>
      <c r="C27" s="27" t="s">
        <v>103</v>
      </c>
      <c r="D27" s="22" t="s">
        <v>34</v>
      </c>
      <c r="E27" s="22" t="s">
        <v>34</v>
      </c>
      <c r="F27" s="22" t="s">
        <v>34</v>
      </c>
      <c r="G27" s="50"/>
      <c r="H27" s="51"/>
      <c r="I27" s="110"/>
      <c r="J27" s="106">
        <v>10</v>
      </c>
      <c r="K27" s="106">
        <v>10</v>
      </c>
      <c r="L27" s="107">
        <v>10</v>
      </c>
      <c r="M27" s="106">
        <v>10</v>
      </c>
      <c r="N27" s="106">
        <v>10</v>
      </c>
      <c r="O27" s="106">
        <v>10</v>
      </c>
      <c r="P27" s="96">
        <v>12</v>
      </c>
      <c r="Q27" s="96">
        <v>12</v>
      </c>
      <c r="R27" s="96">
        <v>12</v>
      </c>
      <c r="S27" s="119">
        <v>0.33</v>
      </c>
      <c r="T27" s="119">
        <v>0.33</v>
      </c>
      <c r="U27" s="119">
        <v>0.33</v>
      </c>
    </row>
    <row r="28" s="3" customFormat="1" customHeight="1" spans="1:21">
      <c r="A28" s="19" t="s">
        <v>389</v>
      </c>
      <c r="B28" s="39"/>
      <c r="C28" s="32" t="s">
        <v>104</v>
      </c>
      <c r="D28" s="22" t="s">
        <v>34</v>
      </c>
      <c r="E28" s="22" t="s">
        <v>34</v>
      </c>
      <c r="F28" s="22" t="s">
        <v>34</v>
      </c>
      <c r="G28" s="52" t="s">
        <v>390</v>
      </c>
      <c r="H28" s="53"/>
      <c r="I28" s="111"/>
      <c r="J28" s="97">
        <v>20</v>
      </c>
      <c r="K28" s="97">
        <v>20</v>
      </c>
      <c r="L28" s="98">
        <v>20</v>
      </c>
      <c r="M28" s="97">
        <v>25</v>
      </c>
      <c r="N28" s="97">
        <v>25</v>
      </c>
      <c r="O28" s="97">
        <v>25</v>
      </c>
      <c r="P28" s="96">
        <v>25</v>
      </c>
      <c r="Q28" s="96">
        <v>25</v>
      </c>
      <c r="R28" s="96">
        <v>25</v>
      </c>
      <c r="S28" s="119">
        <v>0.96</v>
      </c>
      <c r="T28" s="119">
        <v>0.96</v>
      </c>
      <c r="U28" s="119">
        <v>0.96</v>
      </c>
    </row>
    <row r="29" s="3" customFormat="1" customHeight="1" spans="1:21">
      <c r="A29" s="19" t="s">
        <v>391</v>
      </c>
      <c r="B29" s="54"/>
      <c r="C29" s="32" t="s">
        <v>106</v>
      </c>
      <c r="D29" s="22" t="s">
        <v>34</v>
      </c>
      <c r="E29" s="22" t="s">
        <v>34</v>
      </c>
      <c r="F29" s="22" t="s">
        <v>34</v>
      </c>
      <c r="G29" s="52" t="s">
        <v>392</v>
      </c>
      <c r="H29" s="53"/>
      <c r="I29" s="111"/>
      <c r="J29" s="97">
        <v>20</v>
      </c>
      <c r="K29" s="97">
        <v>20</v>
      </c>
      <c r="L29" s="98">
        <v>20</v>
      </c>
      <c r="M29" s="97">
        <v>25</v>
      </c>
      <c r="N29" s="97">
        <v>25</v>
      </c>
      <c r="O29" s="97">
        <v>25</v>
      </c>
      <c r="P29" s="96">
        <v>25</v>
      </c>
      <c r="Q29" s="96">
        <v>25</v>
      </c>
      <c r="R29" s="96">
        <v>25</v>
      </c>
      <c r="S29" s="119">
        <v>1.29</v>
      </c>
      <c r="T29" s="119">
        <v>1.29</v>
      </c>
      <c r="U29" s="119">
        <v>1.29</v>
      </c>
    </row>
    <row r="30" s="3" customFormat="1" customHeight="1" spans="1:21">
      <c r="A30" s="19" t="s">
        <v>393</v>
      </c>
      <c r="B30" s="33" t="s">
        <v>110</v>
      </c>
      <c r="C30" s="21" t="s">
        <v>394</v>
      </c>
      <c r="D30" s="22" t="s">
        <v>34</v>
      </c>
      <c r="E30" s="22" t="s">
        <v>34</v>
      </c>
      <c r="F30" s="22" t="s">
        <v>34</v>
      </c>
      <c r="G30" s="55"/>
      <c r="H30" s="24"/>
      <c r="I30" s="93"/>
      <c r="J30" s="97">
        <v>30</v>
      </c>
      <c r="K30" s="97">
        <v>30</v>
      </c>
      <c r="L30" s="98">
        <v>30</v>
      </c>
      <c r="M30" s="97">
        <v>30</v>
      </c>
      <c r="N30" s="97">
        <v>30</v>
      </c>
      <c r="O30" s="97">
        <v>30</v>
      </c>
      <c r="P30" s="96">
        <v>40</v>
      </c>
      <c r="Q30" s="96">
        <v>40</v>
      </c>
      <c r="R30" s="96">
        <v>40</v>
      </c>
      <c r="S30" s="119">
        <v>1.47</v>
      </c>
      <c r="T30" s="119">
        <v>1.47</v>
      </c>
      <c r="U30" s="119">
        <v>1.47</v>
      </c>
    </row>
    <row r="31" s="3" customFormat="1" customHeight="1" spans="1:21">
      <c r="A31" s="19" t="s">
        <v>395</v>
      </c>
      <c r="B31" s="54" t="s">
        <v>117</v>
      </c>
      <c r="C31" s="56" t="s">
        <v>120</v>
      </c>
      <c r="D31" s="22" t="s">
        <v>34</v>
      </c>
      <c r="E31" s="22" t="s">
        <v>34</v>
      </c>
      <c r="F31" s="22" t="s">
        <v>34</v>
      </c>
      <c r="G31" s="23" t="s">
        <v>121</v>
      </c>
      <c r="H31" s="24"/>
      <c r="I31" s="93"/>
      <c r="J31" s="97">
        <v>100</v>
      </c>
      <c r="K31" s="97">
        <v>100</v>
      </c>
      <c r="L31" s="98">
        <v>100</v>
      </c>
      <c r="M31" s="97">
        <v>100</v>
      </c>
      <c r="N31" s="97">
        <v>100</v>
      </c>
      <c r="O31" s="97">
        <v>100</v>
      </c>
      <c r="P31" s="96">
        <v>120</v>
      </c>
      <c r="Q31" s="96">
        <v>120</v>
      </c>
      <c r="R31" s="96">
        <v>120</v>
      </c>
      <c r="S31" s="119"/>
      <c r="T31" s="119"/>
      <c r="U31" s="119"/>
    </row>
    <row r="32" s="3" customFormat="1" customHeight="1" spans="1:21">
      <c r="A32" s="19" t="s">
        <v>396</v>
      </c>
      <c r="B32" s="57" t="s">
        <v>397</v>
      </c>
      <c r="C32" s="58" t="s">
        <v>398</v>
      </c>
      <c r="D32" s="22" t="s">
        <v>34</v>
      </c>
      <c r="E32" s="22"/>
      <c r="F32" s="22"/>
      <c r="G32" s="59" t="s">
        <v>399</v>
      </c>
      <c r="H32" s="59"/>
      <c r="I32" s="59"/>
      <c r="J32" s="94">
        <v>400</v>
      </c>
      <c r="K32" s="106"/>
      <c r="L32" s="94"/>
      <c r="M32" s="94">
        <v>450</v>
      </c>
      <c r="N32" s="94"/>
      <c r="O32" s="94"/>
      <c r="P32" s="94">
        <v>450</v>
      </c>
      <c r="Q32" s="94"/>
      <c r="R32" s="94"/>
      <c r="S32" s="119">
        <v>110.1</v>
      </c>
      <c r="T32" s="119"/>
      <c r="U32" s="119"/>
    </row>
    <row r="33" s="3" customFormat="1" customHeight="1" spans="1:21">
      <c r="A33" s="60" t="s">
        <v>400</v>
      </c>
      <c r="B33" s="57" t="s">
        <v>401</v>
      </c>
      <c r="C33" s="58" t="s">
        <v>402</v>
      </c>
      <c r="D33" s="22"/>
      <c r="E33" s="22" t="s">
        <v>34</v>
      </c>
      <c r="F33" s="22" t="s">
        <v>34</v>
      </c>
      <c r="G33" s="59" t="s">
        <v>403</v>
      </c>
      <c r="H33" s="59"/>
      <c r="I33" s="59"/>
      <c r="J33" s="94"/>
      <c r="K33" s="94">
        <v>400</v>
      </c>
      <c r="L33" s="94">
        <v>400</v>
      </c>
      <c r="M33" s="94"/>
      <c r="N33" s="94">
        <v>450</v>
      </c>
      <c r="O33" s="94">
        <v>450</v>
      </c>
      <c r="P33" s="94"/>
      <c r="Q33" s="94">
        <v>450</v>
      </c>
      <c r="R33" s="94">
        <v>450</v>
      </c>
      <c r="S33" s="119"/>
      <c r="T33" s="119">
        <v>113.6</v>
      </c>
      <c r="U33" s="119">
        <v>113.6</v>
      </c>
    </row>
    <row r="34" s="3" customFormat="1" customHeight="1" spans="1:21">
      <c r="A34" s="19" t="s">
        <v>404</v>
      </c>
      <c r="B34" s="20" t="s">
        <v>143</v>
      </c>
      <c r="C34" s="34" t="s">
        <v>144</v>
      </c>
      <c r="D34" s="22" t="s">
        <v>34</v>
      </c>
      <c r="E34" s="22" t="s">
        <v>34</v>
      </c>
      <c r="F34" s="22" t="s">
        <v>34</v>
      </c>
      <c r="G34" s="23" t="s">
        <v>145</v>
      </c>
      <c r="H34" s="24"/>
      <c r="I34" s="93"/>
      <c r="J34" s="94">
        <v>130</v>
      </c>
      <c r="K34" s="94">
        <v>130</v>
      </c>
      <c r="L34" s="95">
        <v>130</v>
      </c>
      <c r="M34" s="94">
        <v>130</v>
      </c>
      <c r="N34" s="94">
        <v>130</v>
      </c>
      <c r="O34" s="94">
        <v>130</v>
      </c>
      <c r="P34" s="96">
        <v>130</v>
      </c>
      <c r="Q34" s="96">
        <v>130</v>
      </c>
      <c r="R34" s="96">
        <v>130</v>
      </c>
      <c r="S34" s="119">
        <v>14.74</v>
      </c>
      <c r="T34" s="119">
        <v>14.74</v>
      </c>
      <c r="U34" s="119">
        <v>14.74</v>
      </c>
    </row>
    <row r="35" s="3" customFormat="1" customHeight="1" spans="1:21">
      <c r="A35" s="19" t="s">
        <v>405</v>
      </c>
      <c r="B35" s="61" t="s">
        <v>406</v>
      </c>
      <c r="C35" s="32" t="s">
        <v>407</v>
      </c>
      <c r="D35" s="22" t="s">
        <v>34</v>
      </c>
      <c r="E35" s="22" t="s">
        <v>34</v>
      </c>
      <c r="F35" s="22" t="s">
        <v>34</v>
      </c>
      <c r="G35" s="23" t="s">
        <v>148</v>
      </c>
      <c r="H35" s="24"/>
      <c r="I35" s="93"/>
      <c r="J35" s="97">
        <v>80</v>
      </c>
      <c r="K35" s="97">
        <v>80</v>
      </c>
      <c r="L35" s="98">
        <v>80</v>
      </c>
      <c r="M35" s="97">
        <v>80</v>
      </c>
      <c r="N35" s="97">
        <v>80</v>
      </c>
      <c r="O35" s="97">
        <v>80</v>
      </c>
      <c r="P35" s="96">
        <v>100</v>
      </c>
      <c r="Q35" s="96">
        <v>100</v>
      </c>
      <c r="R35" s="96">
        <v>100</v>
      </c>
      <c r="S35" s="119">
        <v>2.3</v>
      </c>
      <c r="T35" s="119">
        <v>2.3</v>
      </c>
      <c r="U35" s="119">
        <v>2.3</v>
      </c>
    </row>
    <row r="36" s="3" customFormat="1" customHeight="1" spans="1:21">
      <c r="A36" s="62">
        <v>66526</v>
      </c>
      <c r="B36" s="63" t="s">
        <v>408</v>
      </c>
      <c r="C36" s="27" t="s">
        <v>231</v>
      </c>
      <c r="D36" s="22" t="s">
        <v>34</v>
      </c>
      <c r="E36" s="22" t="s">
        <v>34</v>
      </c>
      <c r="F36" s="22" t="s">
        <v>34</v>
      </c>
      <c r="G36" s="64" t="s">
        <v>232</v>
      </c>
      <c r="H36" s="65"/>
      <c r="I36" s="112"/>
      <c r="J36" s="94">
        <v>96</v>
      </c>
      <c r="K36" s="94">
        <v>96</v>
      </c>
      <c r="L36" s="95">
        <v>96</v>
      </c>
      <c r="M36" s="94">
        <v>106</v>
      </c>
      <c r="N36" s="94">
        <v>106</v>
      </c>
      <c r="O36" s="94">
        <v>106</v>
      </c>
      <c r="P36" s="96">
        <v>120</v>
      </c>
      <c r="Q36" s="96">
        <v>120</v>
      </c>
      <c r="R36" s="96">
        <v>120</v>
      </c>
      <c r="S36" s="119">
        <v>12.76</v>
      </c>
      <c r="T36" s="119">
        <v>12.76</v>
      </c>
      <c r="U36" s="119">
        <v>12.76</v>
      </c>
    </row>
    <row r="37" s="3" customFormat="1" customHeight="1" spans="1:21">
      <c r="A37" s="25" t="s">
        <v>409</v>
      </c>
      <c r="B37" s="29" t="s">
        <v>151</v>
      </c>
      <c r="C37" s="27" t="s">
        <v>152</v>
      </c>
      <c r="D37" s="22" t="s">
        <v>34</v>
      </c>
      <c r="E37" s="22" t="s">
        <v>34</v>
      </c>
      <c r="F37" s="22" t="s">
        <v>34</v>
      </c>
      <c r="G37" s="66" t="s">
        <v>410</v>
      </c>
      <c r="H37" s="66"/>
      <c r="I37" s="66"/>
      <c r="J37" s="106">
        <v>70</v>
      </c>
      <c r="K37" s="106">
        <v>70</v>
      </c>
      <c r="L37" s="106">
        <v>70</v>
      </c>
      <c r="M37" s="106">
        <v>70</v>
      </c>
      <c r="N37" s="106">
        <v>70</v>
      </c>
      <c r="O37" s="106">
        <v>70</v>
      </c>
      <c r="P37" s="96">
        <v>80</v>
      </c>
      <c r="Q37" s="96">
        <v>80</v>
      </c>
      <c r="R37" s="96">
        <v>80</v>
      </c>
      <c r="S37" s="119"/>
      <c r="T37" s="119"/>
      <c r="U37" s="119"/>
    </row>
    <row r="38" s="3" customFormat="1" customHeight="1" spans="1:21">
      <c r="A38" s="19" t="s">
        <v>411</v>
      </c>
      <c r="B38" s="30"/>
      <c r="C38" s="32" t="s">
        <v>154</v>
      </c>
      <c r="D38" s="22" t="s">
        <v>34</v>
      </c>
      <c r="E38" s="22" t="s">
        <v>34</v>
      </c>
      <c r="F38" s="22" t="s">
        <v>34</v>
      </c>
      <c r="G38" s="66" t="s">
        <v>155</v>
      </c>
      <c r="H38" s="66"/>
      <c r="I38" s="66"/>
      <c r="J38" s="97">
        <v>60</v>
      </c>
      <c r="K38" s="97">
        <v>60</v>
      </c>
      <c r="L38" s="97">
        <v>60</v>
      </c>
      <c r="M38" s="106">
        <v>70</v>
      </c>
      <c r="N38" s="106">
        <v>70</v>
      </c>
      <c r="O38" s="106">
        <v>70</v>
      </c>
      <c r="P38" s="96">
        <v>80</v>
      </c>
      <c r="Q38" s="96">
        <v>80</v>
      </c>
      <c r="R38" s="96">
        <v>80</v>
      </c>
      <c r="S38" s="119"/>
      <c r="T38" s="119"/>
      <c r="U38" s="119"/>
    </row>
    <row r="39" s="3" customFormat="1" customHeight="1" spans="1:21">
      <c r="A39" s="25" t="s">
        <v>412</v>
      </c>
      <c r="B39" s="30"/>
      <c r="C39" s="32" t="s">
        <v>156</v>
      </c>
      <c r="D39" s="22" t="s">
        <v>34</v>
      </c>
      <c r="E39" s="22"/>
      <c r="F39" s="22"/>
      <c r="G39" s="66" t="s">
        <v>157</v>
      </c>
      <c r="H39" s="66"/>
      <c r="I39" s="66"/>
      <c r="J39" s="94">
        <v>60</v>
      </c>
      <c r="K39" s="106"/>
      <c r="L39" s="106"/>
      <c r="M39" s="94">
        <v>60</v>
      </c>
      <c r="N39" s="106"/>
      <c r="O39" s="106"/>
      <c r="P39" s="96">
        <v>60</v>
      </c>
      <c r="Q39" s="96"/>
      <c r="R39" s="96"/>
      <c r="S39" s="119"/>
      <c r="T39" s="119"/>
      <c r="U39" s="119"/>
    </row>
    <row r="40" s="3" customFormat="1" customHeight="1" spans="1:21">
      <c r="A40" s="25" t="s">
        <v>413</v>
      </c>
      <c r="B40" s="30"/>
      <c r="C40" s="32" t="s">
        <v>158</v>
      </c>
      <c r="D40" s="27"/>
      <c r="E40" s="22" t="s">
        <v>34</v>
      </c>
      <c r="F40" s="22" t="s">
        <v>34</v>
      </c>
      <c r="G40" s="66" t="s">
        <v>414</v>
      </c>
      <c r="H40" s="66"/>
      <c r="I40" s="66"/>
      <c r="J40" s="106"/>
      <c r="K40" s="97">
        <v>80</v>
      </c>
      <c r="L40" s="97">
        <v>80</v>
      </c>
      <c r="M40" s="106"/>
      <c r="N40" s="97">
        <v>80</v>
      </c>
      <c r="O40" s="97">
        <v>80</v>
      </c>
      <c r="P40" s="96"/>
      <c r="Q40" s="96">
        <v>100</v>
      </c>
      <c r="R40" s="96">
        <v>100</v>
      </c>
      <c r="S40" s="119"/>
      <c r="T40" s="119"/>
      <c r="U40" s="119"/>
    </row>
    <row r="41" s="3" customFormat="1" customHeight="1" spans="1:21">
      <c r="A41" s="25" t="s">
        <v>415</v>
      </c>
      <c r="B41" s="30"/>
      <c r="C41" s="32" t="s">
        <v>160</v>
      </c>
      <c r="D41" s="27"/>
      <c r="E41" s="22" t="s">
        <v>34</v>
      </c>
      <c r="F41" s="22"/>
      <c r="G41" s="66" t="s">
        <v>416</v>
      </c>
      <c r="H41" s="66"/>
      <c r="I41" s="66"/>
      <c r="J41" s="106"/>
      <c r="K41" s="97">
        <v>60</v>
      </c>
      <c r="L41" s="98"/>
      <c r="M41" s="106"/>
      <c r="N41" s="97">
        <v>80</v>
      </c>
      <c r="O41" s="97"/>
      <c r="P41" s="96"/>
      <c r="Q41" s="96">
        <v>80</v>
      </c>
      <c r="R41" s="96"/>
      <c r="S41" s="119"/>
      <c r="T41" s="119"/>
      <c r="U41" s="119"/>
    </row>
    <row r="42" s="3" customFormat="1" customHeight="1" spans="1:21">
      <c r="A42" s="25" t="s">
        <v>417</v>
      </c>
      <c r="B42" s="30"/>
      <c r="C42" s="34" t="s">
        <v>162</v>
      </c>
      <c r="D42" s="27"/>
      <c r="E42" s="27"/>
      <c r="F42" s="22" t="s">
        <v>34</v>
      </c>
      <c r="G42" s="66" t="s">
        <v>416</v>
      </c>
      <c r="H42" s="66"/>
      <c r="I42" s="66"/>
      <c r="J42" s="106"/>
      <c r="K42" s="106"/>
      <c r="L42" s="98">
        <v>60</v>
      </c>
      <c r="M42" s="106"/>
      <c r="N42" s="106"/>
      <c r="O42" s="97">
        <v>80</v>
      </c>
      <c r="P42" s="96"/>
      <c r="Q42" s="96"/>
      <c r="R42" s="96">
        <v>80</v>
      </c>
      <c r="S42" s="119"/>
      <c r="T42" s="119"/>
      <c r="U42" s="119"/>
    </row>
    <row r="43" s="3" customFormat="1" customHeight="1" spans="1:21">
      <c r="A43" s="19" t="s">
        <v>418</v>
      </c>
      <c r="B43" s="29" t="s">
        <v>419</v>
      </c>
      <c r="C43" s="27" t="s">
        <v>420</v>
      </c>
      <c r="D43" s="22" t="s">
        <v>34</v>
      </c>
      <c r="E43" s="22" t="s">
        <v>34</v>
      </c>
      <c r="F43" s="22" t="s">
        <v>34</v>
      </c>
      <c r="G43" s="67" t="s">
        <v>421</v>
      </c>
      <c r="H43" s="68"/>
      <c r="I43" s="113"/>
      <c r="J43" s="97">
        <v>50</v>
      </c>
      <c r="K43" s="97">
        <v>50</v>
      </c>
      <c r="L43" s="98">
        <v>50</v>
      </c>
      <c r="M43" s="97">
        <v>60</v>
      </c>
      <c r="N43" s="97">
        <v>60</v>
      </c>
      <c r="O43" s="97">
        <v>60</v>
      </c>
      <c r="P43" s="96">
        <v>60</v>
      </c>
      <c r="Q43" s="96">
        <v>60</v>
      </c>
      <c r="R43" s="96">
        <v>60</v>
      </c>
      <c r="S43" s="119"/>
      <c r="T43" s="119"/>
      <c r="U43" s="119"/>
    </row>
    <row r="44" s="3" customFormat="1" customHeight="1" spans="1:21">
      <c r="A44" s="19" t="s">
        <v>422</v>
      </c>
      <c r="B44" s="33" t="s">
        <v>172</v>
      </c>
      <c r="C44" s="69" t="s">
        <v>173</v>
      </c>
      <c r="D44" s="22" t="s">
        <v>34</v>
      </c>
      <c r="E44" s="22" t="s">
        <v>34</v>
      </c>
      <c r="F44" s="22" t="s">
        <v>34</v>
      </c>
      <c r="G44" s="23" t="s">
        <v>174</v>
      </c>
      <c r="H44" s="24"/>
      <c r="I44" s="93"/>
      <c r="J44" s="97">
        <v>50</v>
      </c>
      <c r="K44" s="97">
        <v>50</v>
      </c>
      <c r="L44" s="98">
        <v>50</v>
      </c>
      <c r="M44" s="97">
        <v>60</v>
      </c>
      <c r="N44" s="97">
        <v>60</v>
      </c>
      <c r="O44" s="97">
        <v>60</v>
      </c>
      <c r="P44" s="96">
        <v>80</v>
      </c>
      <c r="Q44" s="96">
        <v>80</v>
      </c>
      <c r="R44" s="96">
        <v>80</v>
      </c>
      <c r="S44" s="119"/>
      <c r="T44" s="119"/>
      <c r="U44" s="119"/>
    </row>
    <row r="45" s="4" customFormat="1" customHeight="1" spans="1:22">
      <c r="A45" s="22" t="s">
        <v>423</v>
      </c>
      <c r="B45" s="70" t="s">
        <v>175</v>
      </c>
      <c r="C45" s="21" t="s">
        <v>176</v>
      </c>
      <c r="D45" s="22" t="s">
        <v>34</v>
      </c>
      <c r="E45" s="22" t="s">
        <v>34</v>
      </c>
      <c r="F45" s="22" t="s">
        <v>34</v>
      </c>
      <c r="G45" s="23"/>
      <c r="H45" s="24"/>
      <c r="I45" s="93"/>
      <c r="J45" s="106">
        <v>30</v>
      </c>
      <c r="K45" s="106">
        <v>30</v>
      </c>
      <c r="L45" s="106">
        <v>30</v>
      </c>
      <c r="M45" s="106">
        <v>30</v>
      </c>
      <c r="N45" s="106">
        <v>30</v>
      </c>
      <c r="O45" s="106">
        <v>30</v>
      </c>
      <c r="P45" s="106">
        <v>30</v>
      </c>
      <c r="Q45" s="106">
        <v>30</v>
      </c>
      <c r="R45" s="106">
        <v>30</v>
      </c>
      <c r="S45" s="121"/>
      <c r="T45" s="121"/>
      <c r="U45" s="121"/>
      <c r="V45" s="3"/>
    </row>
    <row r="46" s="3" customFormat="1" customHeight="1" spans="1:21">
      <c r="A46" s="22" t="s">
        <v>424</v>
      </c>
      <c r="B46" s="26" t="s">
        <v>186</v>
      </c>
      <c r="C46" s="21" t="s">
        <v>425</v>
      </c>
      <c r="D46" s="22" t="s">
        <v>34</v>
      </c>
      <c r="E46" s="22" t="s">
        <v>34</v>
      </c>
      <c r="F46" s="22" t="s">
        <v>34</v>
      </c>
      <c r="G46" s="71"/>
      <c r="H46" s="71"/>
      <c r="I46" s="71"/>
      <c r="J46" s="106">
        <v>20</v>
      </c>
      <c r="K46" s="106">
        <v>20</v>
      </c>
      <c r="L46" s="106">
        <v>20</v>
      </c>
      <c r="M46" s="106">
        <v>20</v>
      </c>
      <c r="N46" s="106">
        <v>20</v>
      </c>
      <c r="O46" s="106">
        <v>20</v>
      </c>
      <c r="P46" s="106">
        <v>20</v>
      </c>
      <c r="Q46" s="106">
        <v>20</v>
      </c>
      <c r="R46" s="106">
        <v>20</v>
      </c>
      <c r="S46" s="121"/>
      <c r="T46" s="121"/>
      <c r="U46" s="121"/>
    </row>
    <row r="47" s="1" customFormat="1" customHeight="1" spans="1:18">
      <c r="A47" s="25" t="s">
        <v>426</v>
      </c>
      <c r="B47" s="72" t="s">
        <v>177</v>
      </c>
      <c r="C47" s="73"/>
      <c r="D47" s="22" t="s">
        <v>34</v>
      </c>
      <c r="E47" s="22" t="s">
        <v>34</v>
      </c>
      <c r="F47" s="22" t="s">
        <v>34</v>
      </c>
      <c r="G47" s="23"/>
      <c r="H47" s="24"/>
      <c r="I47" s="93"/>
      <c r="J47" s="106">
        <v>0</v>
      </c>
      <c r="K47" s="106">
        <v>0</v>
      </c>
      <c r="L47" s="106">
        <v>0</v>
      </c>
      <c r="M47" s="106">
        <v>0</v>
      </c>
      <c r="N47" s="106">
        <v>0</v>
      </c>
      <c r="O47" s="106">
        <v>0</v>
      </c>
      <c r="P47" s="106">
        <v>0</v>
      </c>
      <c r="Q47" s="106">
        <v>0</v>
      </c>
      <c r="R47" s="106">
        <v>0</v>
      </c>
    </row>
    <row r="48" s="1" customFormat="1" customHeight="1" spans="1:18">
      <c r="A48" s="25" t="s">
        <v>427</v>
      </c>
      <c r="B48" s="72" t="s">
        <v>178</v>
      </c>
      <c r="C48" s="73"/>
      <c r="D48" s="22" t="s">
        <v>34</v>
      </c>
      <c r="E48" s="22" t="s">
        <v>34</v>
      </c>
      <c r="F48" s="22" t="s">
        <v>34</v>
      </c>
      <c r="G48" s="23"/>
      <c r="H48" s="24"/>
      <c r="I48" s="93"/>
      <c r="J48" s="106">
        <v>0</v>
      </c>
      <c r="K48" s="106">
        <v>0</v>
      </c>
      <c r="L48" s="106">
        <v>0</v>
      </c>
      <c r="M48" s="106">
        <v>0</v>
      </c>
      <c r="N48" s="106">
        <v>0</v>
      </c>
      <c r="O48" s="106">
        <v>0</v>
      </c>
      <c r="P48" s="106">
        <v>0</v>
      </c>
      <c r="Q48" s="106">
        <v>0</v>
      </c>
      <c r="R48" s="106">
        <v>0</v>
      </c>
    </row>
    <row r="49" s="1" customFormat="1" customHeight="1" spans="1:18">
      <c r="A49" s="25" t="s">
        <v>428</v>
      </c>
      <c r="B49" s="72" t="s">
        <v>179</v>
      </c>
      <c r="C49" s="73"/>
      <c r="D49" s="22" t="s">
        <v>34</v>
      </c>
      <c r="E49" s="22" t="s">
        <v>34</v>
      </c>
      <c r="F49" s="22" t="s">
        <v>34</v>
      </c>
      <c r="G49" s="23"/>
      <c r="H49" s="24"/>
      <c r="I49" s="93"/>
      <c r="J49" s="106">
        <v>0</v>
      </c>
      <c r="K49" s="106">
        <v>0</v>
      </c>
      <c r="L49" s="106">
        <v>0</v>
      </c>
      <c r="M49" s="106">
        <v>0</v>
      </c>
      <c r="N49" s="106">
        <v>0</v>
      </c>
      <c r="O49" s="106">
        <v>0</v>
      </c>
      <c r="P49" s="106">
        <v>0</v>
      </c>
      <c r="Q49" s="106">
        <v>0</v>
      </c>
      <c r="R49" s="106">
        <v>0</v>
      </c>
    </row>
    <row r="50" s="1" customFormat="1" customHeight="1" spans="1:21">
      <c r="A50" s="6"/>
      <c r="B50" s="74"/>
      <c r="C50" s="75" t="s">
        <v>201</v>
      </c>
      <c r="D50" s="76">
        <v>970</v>
      </c>
      <c r="E50" s="76">
        <v>1038</v>
      </c>
      <c r="F50" s="76">
        <v>1222</v>
      </c>
      <c r="G50" s="74"/>
      <c r="H50" s="74"/>
      <c r="I50" s="114" t="s">
        <v>429</v>
      </c>
      <c r="J50" s="76">
        <f t="shared" ref="J50:U50" si="0">SUM(J10:J49)</f>
        <v>1508</v>
      </c>
      <c r="K50" s="76">
        <f t="shared" si="0"/>
        <v>1588</v>
      </c>
      <c r="L50" s="76">
        <f t="shared" si="0"/>
        <v>1708</v>
      </c>
      <c r="M50" s="76">
        <f t="shared" si="0"/>
        <v>1618</v>
      </c>
      <c r="N50" s="76">
        <f t="shared" si="0"/>
        <v>1718</v>
      </c>
      <c r="O50" s="76">
        <f t="shared" si="0"/>
        <v>1918</v>
      </c>
      <c r="P50" s="76">
        <f t="shared" si="0"/>
        <v>1734</v>
      </c>
      <c r="Q50" s="76">
        <f t="shared" si="0"/>
        <v>1854</v>
      </c>
      <c r="R50" s="76">
        <f t="shared" si="0"/>
        <v>2084</v>
      </c>
      <c r="S50" s="1">
        <f t="shared" si="0"/>
        <v>146.32</v>
      </c>
      <c r="T50" s="1">
        <f t="shared" si="0"/>
        <v>149.82</v>
      </c>
      <c r="U50" s="1">
        <f t="shared" si="0"/>
        <v>161.32</v>
      </c>
    </row>
    <row r="51" s="1" customFormat="1" customHeight="1" spans="1:21">
      <c r="A51" s="6"/>
      <c r="B51" s="74"/>
      <c r="C51" s="75" t="s">
        <v>430</v>
      </c>
      <c r="D51" s="77">
        <f>D449</f>
        <v>0.214412024756852</v>
      </c>
      <c r="E51" s="77">
        <f>D450</f>
        <v>0.217884130982368</v>
      </c>
      <c r="F51" s="77">
        <f>D451</f>
        <v>0.238485558157689</v>
      </c>
      <c r="G51" s="74"/>
      <c r="H51" s="74"/>
      <c r="I51" s="114" t="s">
        <v>431</v>
      </c>
      <c r="J51" s="76">
        <f t="shared" ref="J51:R51" si="1">J50*3</f>
        <v>4524</v>
      </c>
      <c r="K51" s="76">
        <f t="shared" si="1"/>
        <v>4764</v>
      </c>
      <c r="L51" s="76">
        <f t="shared" si="1"/>
        <v>5124</v>
      </c>
      <c r="M51" s="76">
        <f t="shared" si="1"/>
        <v>4854</v>
      </c>
      <c r="N51" s="76">
        <f t="shared" si="1"/>
        <v>5154</v>
      </c>
      <c r="O51" s="76">
        <f t="shared" si="1"/>
        <v>5754</v>
      </c>
      <c r="P51" s="76">
        <f t="shared" si="1"/>
        <v>5202</v>
      </c>
      <c r="Q51" s="76">
        <f t="shared" si="1"/>
        <v>5562</v>
      </c>
      <c r="R51" s="76">
        <f t="shared" si="1"/>
        <v>6252</v>
      </c>
      <c r="S51" s="77">
        <f t="shared" ref="S51:U51" si="2">S50/D50</f>
        <v>0.150845360824742</v>
      </c>
      <c r="T51" s="77">
        <f t="shared" si="2"/>
        <v>0.144335260115607</v>
      </c>
      <c r="U51" s="77">
        <f t="shared" si="2"/>
        <v>0.132013093289689</v>
      </c>
    </row>
    <row r="52" s="2" customFormat="1" customHeight="1" spans="1:21">
      <c r="A52" s="14" t="s">
        <v>432</v>
      </c>
      <c r="B52" s="15"/>
      <c r="C52" s="15"/>
      <c r="D52" s="15"/>
      <c r="E52" s="15"/>
      <c r="F52" s="15"/>
      <c r="G52" s="15"/>
      <c r="H52" s="15"/>
      <c r="I52" s="87"/>
      <c r="J52" s="14" t="s">
        <v>307</v>
      </c>
      <c r="K52" s="15"/>
      <c r="L52" s="15"/>
      <c r="M52" s="88" t="s">
        <v>353</v>
      </c>
      <c r="N52" s="89"/>
      <c r="O52" s="89"/>
      <c r="P52" s="14" t="s">
        <v>310</v>
      </c>
      <c r="Q52" s="15"/>
      <c r="R52" s="15"/>
      <c r="S52" s="88" t="s">
        <v>354</v>
      </c>
      <c r="T52" s="89"/>
      <c r="U52" s="89"/>
    </row>
    <row r="53" s="1" customFormat="1" customHeight="1" spans="1:21">
      <c r="A53" s="78" t="s">
        <v>355</v>
      </c>
      <c r="B53" s="17" t="s">
        <v>26</v>
      </c>
      <c r="C53" s="17"/>
      <c r="D53" s="17" t="s">
        <v>27</v>
      </c>
      <c r="E53" s="18" t="s">
        <v>356</v>
      </c>
      <c r="F53" s="18"/>
      <c r="G53" s="17" t="s">
        <v>29</v>
      </c>
      <c r="H53" s="17"/>
      <c r="I53" s="17"/>
      <c r="J53" s="90" t="s">
        <v>27</v>
      </c>
      <c r="K53" s="90" t="s">
        <v>357</v>
      </c>
      <c r="L53" s="91" t="s">
        <v>358</v>
      </c>
      <c r="M53" s="90" t="s">
        <v>27</v>
      </c>
      <c r="N53" s="90" t="s">
        <v>357</v>
      </c>
      <c r="O53" s="91" t="s">
        <v>358</v>
      </c>
      <c r="P53" s="90" t="s">
        <v>27</v>
      </c>
      <c r="Q53" s="90" t="s">
        <v>357</v>
      </c>
      <c r="R53" s="91" t="s">
        <v>358</v>
      </c>
      <c r="S53" s="90" t="s">
        <v>27</v>
      </c>
      <c r="T53" s="90" t="s">
        <v>357</v>
      </c>
      <c r="U53" s="91" t="s">
        <v>358</v>
      </c>
    </row>
    <row r="54" s="1" customFormat="1" customHeight="1" spans="1:21">
      <c r="A54" s="78"/>
      <c r="B54" s="17"/>
      <c r="C54" s="17"/>
      <c r="D54" s="17"/>
      <c r="E54" s="17" t="s">
        <v>359</v>
      </c>
      <c r="F54" s="17" t="s">
        <v>360</v>
      </c>
      <c r="G54" s="17"/>
      <c r="H54" s="17"/>
      <c r="I54" s="17"/>
      <c r="J54" s="90"/>
      <c r="K54" s="90"/>
      <c r="L54" s="92"/>
      <c r="M54" s="90"/>
      <c r="N54" s="90"/>
      <c r="O54" s="92"/>
      <c r="P54" s="90"/>
      <c r="Q54" s="90"/>
      <c r="R54" s="92"/>
      <c r="S54" s="90"/>
      <c r="T54" s="90"/>
      <c r="U54" s="92"/>
    </row>
    <row r="55" s="3" customFormat="1" customHeight="1" spans="1:21">
      <c r="A55" s="19" t="s">
        <v>361</v>
      </c>
      <c r="B55" s="20" t="s">
        <v>32</v>
      </c>
      <c r="C55" s="21" t="s">
        <v>33</v>
      </c>
      <c r="D55" s="22" t="s">
        <v>34</v>
      </c>
      <c r="E55" s="22" t="s">
        <v>34</v>
      </c>
      <c r="F55" s="22" t="s">
        <v>34</v>
      </c>
      <c r="G55" s="23" t="s">
        <v>35</v>
      </c>
      <c r="H55" s="24"/>
      <c r="I55" s="93"/>
      <c r="J55" s="94">
        <v>10</v>
      </c>
      <c r="K55" s="94">
        <v>10</v>
      </c>
      <c r="L55" s="95">
        <v>10</v>
      </c>
      <c r="M55" s="94">
        <v>10</v>
      </c>
      <c r="N55" s="94">
        <v>10</v>
      </c>
      <c r="O55" s="94">
        <v>10</v>
      </c>
      <c r="P55" s="96">
        <v>10</v>
      </c>
      <c r="Q55" s="96">
        <v>10</v>
      </c>
      <c r="R55" s="96">
        <v>10</v>
      </c>
      <c r="S55" s="119"/>
      <c r="T55" s="119"/>
      <c r="U55" s="119"/>
    </row>
    <row r="56" s="3" customFormat="1" customHeight="1" spans="1:21">
      <c r="A56" s="25" t="s">
        <v>362</v>
      </c>
      <c r="B56" s="26" t="s">
        <v>36</v>
      </c>
      <c r="C56" s="27" t="s">
        <v>37</v>
      </c>
      <c r="D56" s="22" t="s">
        <v>34</v>
      </c>
      <c r="E56" s="22" t="s">
        <v>34</v>
      </c>
      <c r="F56" s="22" t="s">
        <v>34</v>
      </c>
      <c r="G56" s="23" t="s">
        <v>38</v>
      </c>
      <c r="H56" s="24"/>
      <c r="I56" s="93"/>
      <c r="J56" s="97">
        <v>10</v>
      </c>
      <c r="K56" s="97">
        <v>10</v>
      </c>
      <c r="L56" s="98">
        <v>10</v>
      </c>
      <c r="M56" s="97">
        <v>15</v>
      </c>
      <c r="N56" s="97">
        <v>15</v>
      </c>
      <c r="O56" s="97">
        <v>15</v>
      </c>
      <c r="P56" s="96">
        <v>15</v>
      </c>
      <c r="Q56" s="96">
        <v>15</v>
      </c>
      <c r="R56" s="96">
        <v>15</v>
      </c>
      <c r="S56" s="119"/>
      <c r="T56" s="119"/>
      <c r="U56" s="119"/>
    </row>
    <row r="57" s="3" customFormat="1" customHeight="1" spans="1:21">
      <c r="A57" s="25" t="s">
        <v>363</v>
      </c>
      <c r="B57" s="26" t="s">
        <v>39</v>
      </c>
      <c r="C57" s="27" t="s">
        <v>40</v>
      </c>
      <c r="D57" s="22" t="s">
        <v>34</v>
      </c>
      <c r="E57" s="22" t="s">
        <v>34</v>
      </c>
      <c r="F57" s="22" t="s">
        <v>34</v>
      </c>
      <c r="G57" s="23" t="s">
        <v>41</v>
      </c>
      <c r="H57" s="24"/>
      <c r="I57" s="93"/>
      <c r="J57" s="97">
        <v>15</v>
      </c>
      <c r="K57" s="97">
        <v>15</v>
      </c>
      <c r="L57" s="98">
        <v>15</v>
      </c>
      <c r="M57" s="97">
        <v>15</v>
      </c>
      <c r="N57" s="97">
        <v>15</v>
      </c>
      <c r="O57" s="97">
        <v>15</v>
      </c>
      <c r="P57" s="96">
        <v>20</v>
      </c>
      <c r="Q57" s="96">
        <v>20</v>
      </c>
      <c r="R57" s="96">
        <v>20</v>
      </c>
      <c r="S57" s="119"/>
      <c r="T57" s="119"/>
      <c r="U57" s="119"/>
    </row>
    <row r="58" s="3" customFormat="1" customHeight="1" spans="1:21">
      <c r="A58" s="28" t="s">
        <v>364</v>
      </c>
      <c r="B58" s="29" t="s">
        <v>42</v>
      </c>
      <c r="C58" s="27" t="s">
        <v>43</v>
      </c>
      <c r="D58" s="22" t="s">
        <v>34</v>
      </c>
      <c r="E58" s="22" t="s">
        <v>34</v>
      </c>
      <c r="F58" s="22" t="s">
        <v>34</v>
      </c>
      <c r="G58" s="23" t="s">
        <v>44</v>
      </c>
      <c r="H58" s="24"/>
      <c r="I58" s="93"/>
      <c r="J58" s="97">
        <v>5</v>
      </c>
      <c r="K58" s="97">
        <v>5</v>
      </c>
      <c r="L58" s="98">
        <v>5</v>
      </c>
      <c r="M58" s="97">
        <v>5</v>
      </c>
      <c r="N58" s="97">
        <v>5</v>
      </c>
      <c r="O58" s="97">
        <v>5</v>
      </c>
      <c r="P58" s="99">
        <v>5</v>
      </c>
      <c r="Q58" s="99">
        <v>5</v>
      </c>
      <c r="R58" s="99">
        <v>5</v>
      </c>
      <c r="S58" s="119"/>
      <c r="T58" s="119"/>
      <c r="U58" s="119"/>
    </row>
    <row r="59" s="3" customFormat="1" customHeight="1" spans="1:21">
      <c r="A59" s="79" t="s">
        <v>365</v>
      </c>
      <c r="B59" s="26"/>
      <c r="C59" s="27" t="s">
        <v>45</v>
      </c>
      <c r="D59" s="36" t="s">
        <v>34</v>
      </c>
      <c r="E59" s="36" t="s">
        <v>34</v>
      </c>
      <c r="F59" s="36" t="s">
        <v>34</v>
      </c>
      <c r="G59" s="37" t="s">
        <v>48</v>
      </c>
      <c r="H59" s="38"/>
      <c r="I59" s="100"/>
      <c r="J59" s="36">
        <v>10</v>
      </c>
      <c r="K59" s="36">
        <v>10</v>
      </c>
      <c r="L59" s="36">
        <v>10</v>
      </c>
      <c r="M59" s="36">
        <v>15</v>
      </c>
      <c r="N59" s="36">
        <v>15</v>
      </c>
      <c r="O59" s="36">
        <v>15</v>
      </c>
      <c r="P59" s="36">
        <v>15</v>
      </c>
      <c r="Q59" s="36">
        <v>15</v>
      </c>
      <c r="R59" s="36">
        <v>15</v>
      </c>
      <c r="S59" s="119"/>
      <c r="T59" s="119"/>
      <c r="U59" s="119"/>
    </row>
    <row r="60" s="3" customFormat="1" customHeight="1" spans="1:21">
      <c r="A60" s="80"/>
      <c r="B60" s="30"/>
      <c r="C60" s="81" t="s">
        <v>47</v>
      </c>
      <c r="D60" s="40"/>
      <c r="E60" s="40"/>
      <c r="F60" s="40"/>
      <c r="G60" s="41"/>
      <c r="H60" s="42"/>
      <c r="I60" s="103"/>
      <c r="J60" s="40"/>
      <c r="K60" s="40"/>
      <c r="L60" s="40"/>
      <c r="M60" s="40"/>
      <c r="N60" s="40"/>
      <c r="O60" s="40"/>
      <c r="P60" s="40"/>
      <c r="Q60" s="40"/>
      <c r="R60" s="40"/>
      <c r="S60" s="119"/>
      <c r="T60" s="119"/>
      <c r="U60" s="119"/>
    </row>
    <row r="61" s="3" customFormat="1" customHeight="1" spans="1:21">
      <c r="A61" s="82" t="s">
        <v>433</v>
      </c>
      <c r="B61" s="30"/>
      <c r="C61" s="81" t="s">
        <v>49</v>
      </c>
      <c r="D61" s="83" t="s">
        <v>34</v>
      </c>
      <c r="E61" s="83" t="s">
        <v>34</v>
      </c>
      <c r="F61" s="83" t="s">
        <v>34</v>
      </c>
      <c r="G61" s="84" t="s">
        <v>50</v>
      </c>
      <c r="H61" s="85"/>
      <c r="I61" s="115"/>
      <c r="J61" s="116">
        <v>10</v>
      </c>
      <c r="K61" s="116">
        <v>10</v>
      </c>
      <c r="L61" s="117">
        <v>10</v>
      </c>
      <c r="M61" s="116">
        <v>10</v>
      </c>
      <c r="N61" s="116">
        <v>10</v>
      </c>
      <c r="O61" s="116">
        <v>10</v>
      </c>
      <c r="P61" s="118">
        <v>10</v>
      </c>
      <c r="Q61" s="118">
        <v>10</v>
      </c>
      <c r="R61" s="118">
        <v>10</v>
      </c>
      <c r="S61" s="119"/>
      <c r="T61" s="119"/>
      <c r="U61" s="119"/>
    </row>
    <row r="62" s="3" customFormat="1" customHeight="1" spans="1:21">
      <c r="A62" s="25" t="s">
        <v>368</v>
      </c>
      <c r="B62" s="26" t="s">
        <v>55</v>
      </c>
      <c r="C62" s="27" t="s">
        <v>56</v>
      </c>
      <c r="D62" s="22" t="s">
        <v>34</v>
      </c>
      <c r="E62" s="22" t="s">
        <v>34</v>
      </c>
      <c r="F62" s="22" t="s">
        <v>34</v>
      </c>
      <c r="G62" s="23" t="s">
        <v>57</v>
      </c>
      <c r="H62" s="24"/>
      <c r="I62" s="93"/>
      <c r="J62" s="97">
        <v>15</v>
      </c>
      <c r="K62" s="97">
        <v>15</v>
      </c>
      <c r="L62" s="98">
        <v>15</v>
      </c>
      <c r="M62" s="97">
        <v>15</v>
      </c>
      <c r="N62" s="97">
        <v>15</v>
      </c>
      <c r="O62" s="97">
        <v>15</v>
      </c>
      <c r="P62" s="99">
        <v>15</v>
      </c>
      <c r="Q62" s="99">
        <v>15</v>
      </c>
      <c r="R62" s="99">
        <v>15</v>
      </c>
      <c r="S62" s="119"/>
      <c r="T62" s="119"/>
      <c r="U62" s="119"/>
    </row>
    <row r="63" s="3" customFormat="1" customHeight="1" spans="1:21">
      <c r="A63" s="19" t="s">
        <v>369</v>
      </c>
      <c r="B63" s="33" t="s">
        <v>58</v>
      </c>
      <c r="C63" s="27" t="s">
        <v>59</v>
      </c>
      <c r="D63" s="22" t="s">
        <v>34</v>
      </c>
      <c r="E63" s="22" t="s">
        <v>34</v>
      </c>
      <c r="F63" s="22" t="s">
        <v>34</v>
      </c>
      <c r="G63" s="23" t="s">
        <v>60</v>
      </c>
      <c r="H63" s="24"/>
      <c r="I63" s="93"/>
      <c r="J63" s="97">
        <v>30</v>
      </c>
      <c r="K63" s="97">
        <v>30</v>
      </c>
      <c r="L63" s="98">
        <v>30</v>
      </c>
      <c r="M63" s="97">
        <v>30</v>
      </c>
      <c r="N63" s="97">
        <v>30</v>
      </c>
      <c r="O63" s="97">
        <v>30</v>
      </c>
      <c r="P63" s="99">
        <v>30</v>
      </c>
      <c r="Q63" s="99">
        <v>30</v>
      </c>
      <c r="R63" s="99">
        <v>30</v>
      </c>
      <c r="S63" s="119"/>
      <c r="T63" s="119"/>
      <c r="U63" s="119"/>
    </row>
    <row r="64" s="3" customFormat="1" customHeight="1" spans="1:22">
      <c r="A64" s="19" t="s">
        <v>370</v>
      </c>
      <c r="B64" s="33" t="s">
        <v>61</v>
      </c>
      <c r="C64" s="34" t="s">
        <v>62</v>
      </c>
      <c r="D64" s="22" t="s">
        <v>34</v>
      </c>
      <c r="E64" s="22" t="s">
        <v>34</v>
      </c>
      <c r="F64" s="22" t="s">
        <v>34</v>
      </c>
      <c r="G64" s="23" t="s">
        <v>63</v>
      </c>
      <c r="H64" s="24"/>
      <c r="I64" s="93"/>
      <c r="J64" s="97">
        <v>0</v>
      </c>
      <c r="K64" s="97">
        <v>0</v>
      </c>
      <c r="L64" s="97">
        <v>0</v>
      </c>
      <c r="M64" s="97">
        <v>0</v>
      </c>
      <c r="N64" s="97">
        <v>0</v>
      </c>
      <c r="O64" s="97">
        <v>0</v>
      </c>
      <c r="P64" s="97">
        <v>0</v>
      </c>
      <c r="Q64" s="97">
        <v>0</v>
      </c>
      <c r="R64" s="97">
        <v>0</v>
      </c>
      <c r="S64" s="119"/>
      <c r="T64" s="119"/>
      <c r="U64" s="119"/>
      <c r="V64" s="120" t="s">
        <v>371</v>
      </c>
    </row>
    <row r="65" s="3" customFormat="1" customHeight="1" spans="1:21">
      <c r="A65" s="25" t="s">
        <v>372</v>
      </c>
      <c r="B65" s="35" t="s">
        <v>373</v>
      </c>
      <c r="C65" s="27" t="s">
        <v>65</v>
      </c>
      <c r="D65" s="36"/>
      <c r="E65" s="36"/>
      <c r="F65" s="36" t="s">
        <v>34</v>
      </c>
      <c r="G65" s="37" t="s">
        <v>66</v>
      </c>
      <c r="H65" s="38"/>
      <c r="I65" s="100"/>
      <c r="J65" s="101"/>
      <c r="K65" s="101"/>
      <c r="L65" s="101">
        <v>20</v>
      </c>
      <c r="M65" s="101"/>
      <c r="N65" s="101"/>
      <c r="O65" s="101">
        <v>20</v>
      </c>
      <c r="P65" s="102"/>
      <c r="Q65" s="102"/>
      <c r="R65" s="102">
        <v>30</v>
      </c>
      <c r="S65" s="119"/>
      <c r="T65" s="119"/>
      <c r="U65" s="119"/>
    </row>
    <row r="66" s="3" customFormat="1" customHeight="1" spans="1:21">
      <c r="A66" s="25" t="s">
        <v>374</v>
      </c>
      <c r="B66" s="39"/>
      <c r="C66" s="27" t="s">
        <v>67</v>
      </c>
      <c r="D66" s="40"/>
      <c r="E66" s="40"/>
      <c r="F66" s="40"/>
      <c r="G66" s="41"/>
      <c r="H66" s="42"/>
      <c r="I66" s="103"/>
      <c r="J66" s="104"/>
      <c r="K66" s="104"/>
      <c r="L66" s="104"/>
      <c r="M66" s="104"/>
      <c r="N66" s="104"/>
      <c r="O66" s="104"/>
      <c r="P66" s="105"/>
      <c r="Q66" s="105"/>
      <c r="R66" s="105"/>
      <c r="S66" s="119"/>
      <c r="T66" s="119"/>
      <c r="U66" s="119"/>
    </row>
    <row r="67" s="3" customFormat="1" customHeight="1" spans="1:21">
      <c r="A67" s="82" t="s">
        <v>375</v>
      </c>
      <c r="B67" s="26"/>
      <c r="C67" s="122" t="s">
        <v>68</v>
      </c>
      <c r="D67" s="123"/>
      <c r="E67" s="81"/>
      <c r="F67" s="83" t="s">
        <v>34</v>
      </c>
      <c r="G67" s="84" t="s">
        <v>69</v>
      </c>
      <c r="H67" s="85"/>
      <c r="I67" s="115"/>
      <c r="J67" s="147"/>
      <c r="K67" s="147"/>
      <c r="L67" s="117">
        <v>100</v>
      </c>
      <c r="M67" s="147"/>
      <c r="N67" s="147"/>
      <c r="O67" s="116">
        <v>180</v>
      </c>
      <c r="P67" s="118"/>
      <c r="Q67" s="118"/>
      <c r="R67" s="118">
        <v>200</v>
      </c>
      <c r="S67" s="119"/>
      <c r="T67" s="119"/>
      <c r="U67" s="119">
        <v>11.5</v>
      </c>
    </row>
    <row r="68" s="3" customFormat="1" customHeight="1" spans="1:21">
      <c r="A68" s="82" t="s">
        <v>376</v>
      </c>
      <c r="B68" s="124" t="s">
        <v>71</v>
      </c>
      <c r="C68" s="81" t="s">
        <v>71</v>
      </c>
      <c r="D68" s="83" t="s">
        <v>34</v>
      </c>
      <c r="E68" s="83" t="s">
        <v>34</v>
      </c>
      <c r="F68" s="83" t="s">
        <v>34</v>
      </c>
      <c r="G68" s="84" t="s">
        <v>72</v>
      </c>
      <c r="H68" s="85"/>
      <c r="I68" s="115"/>
      <c r="J68" s="147">
        <v>40</v>
      </c>
      <c r="K68" s="147">
        <v>40</v>
      </c>
      <c r="L68" s="147">
        <v>40</v>
      </c>
      <c r="M68" s="147">
        <v>40</v>
      </c>
      <c r="N68" s="147">
        <v>40</v>
      </c>
      <c r="O68" s="147">
        <v>40</v>
      </c>
      <c r="P68" s="147">
        <v>40</v>
      </c>
      <c r="Q68" s="147">
        <v>40</v>
      </c>
      <c r="R68" s="147">
        <v>40</v>
      </c>
      <c r="S68" s="121">
        <v>3.5</v>
      </c>
      <c r="T68" s="121">
        <v>3.5</v>
      </c>
      <c r="U68" s="121">
        <v>3.5</v>
      </c>
    </row>
    <row r="69" s="3" customFormat="1" customHeight="1" spans="1:21">
      <c r="A69" s="25" t="s">
        <v>377</v>
      </c>
      <c r="B69" s="26" t="s">
        <v>378</v>
      </c>
      <c r="C69" s="27" t="s">
        <v>74</v>
      </c>
      <c r="D69" s="22" t="s">
        <v>34</v>
      </c>
      <c r="E69" s="22" t="s">
        <v>34</v>
      </c>
      <c r="F69" s="22" t="s">
        <v>34</v>
      </c>
      <c r="G69" s="23" t="s">
        <v>75</v>
      </c>
      <c r="H69" s="24"/>
      <c r="I69" s="93"/>
      <c r="J69" s="94">
        <v>12</v>
      </c>
      <c r="K69" s="94">
        <v>12</v>
      </c>
      <c r="L69" s="95">
        <v>12</v>
      </c>
      <c r="M69" s="94">
        <v>12</v>
      </c>
      <c r="N69" s="94">
        <v>12</v>
      </c>
      <c r="O69" s="94">
        <v>12</v>
      </c>
      <c r="P69" s="96">
        <v>15</v>
      </c>
      <c r="Q69" s="96">
        <v>15</v>
      </c>
      <c r="R69" s="96">
        <v>15</v>
      </c>
      <c r="S69" s="119" t="s">
        <v>379</v>
      </c>
      <c r="T69" s="119" t="s">
        <v>379</v>
      </c>
      <c r="U69" s="119" t="s">
        <v>379</v>
      </c>
    </row>
    <row r="70" s="3" customFormat="1" ht="44.25" customHeight="1" spans="1:21">
      <c r="A70" s="82" t="s">
        <v>380</v>
      </c>
      <c r="B70" s="124" t="s">
        <v>76</v>
      </c>
      <c r="C70" s="81" t="s">
        <v>381</v>
      </c>
      <c r="D70" s="83" t="s">
        <v>34</v>
      </c>
      <c r="E70" s="83" t="s">
        <v>34</v>
      </c>
      <c r="F70" s="83" t="s">
        <v>34</v>
      </c>
      <c r="G70" s="84" t="s">
        <v>382</v>
      </c>
      <c r="H70" s="85"/>
      <c r="I70" s="115"/>
      <c r="J70" s="147">
        <v>110</v>
      </c>
      <c r="K70" s="147">
        <v>110</v>
      </c>
      <c r="L70" s="148">
        <v>110</v>
      </c>
      <c r="M70" s="147">
        <v>110</v>
      </c>
      <c r="N70" s="147">
        <v>110</v>
      </c>
      <c r="O70" s="147">
        <v>110</v>
      </c>
      <c r="P70" s="149">
        <v>110</v>
      </c>
      <c r="Q70" s="149">
        <v>110</v>
      </c>
      <c r="R70" s="149">
        <v>110</v>
      </c>
      <c r="S70" s="121">
        <v>2.13</v>
      </c>
      <c r="T70" s="121">
        <v>2.13</v>
      </c>
      <c r="U70" s="121">
        <v>2.13</v>
      </c>
    </row>
    <row r="71" s="3" customFormat="1" customHeight="1" spans="1:21">
      <c r="A71" s="25" t="s">
        <v>383</v>
      </c>
      <c r="B71" s="47" t="s">
        <v>95</v>
      </c>
      <c r="C71" s="27" t="s">
        <v>96</v>
      </c>
      <c r="D71" s="22" t="s">
        <v>34</v>
      </c>
      <c r="E71" s="22" t="s">
        <v>34</v>
      </c>
      <c r="F71" s="22" t="s">
        <v>34</v>
      </c>
      <c r="G71" s="23" t="s">
        <v>97</v>
      </c>
      <c r="H71" s="24"/>
      <c r="I71" s="93"/>
      <c r="J71" s="106">
        <v>10</v>
      </c>
      <c r="K71" s="106">
        <v>10</v>
      </c>
      <c r="L71" s="107">
        <v>10</v>
      </c>
      <c r="M71" s="106">
        <v>10</v>
      </c>
      <c r="N71" s="106">
        <v>10</v>
      </c>
      <c r="O71" s="106">
        <v>10</v>
      </c>
      <c r="P71" s="108">
        <v>10</v>
      </c>
      <c r="Q71" s="108">
        <v>10</v>
      </c>
      <c r="R71" s="108">
        <v>10</v>
      </c>
      <c r="S71" s="121">
        <v>0.09</v>
      </c>
      <c r="T71" s="121">
        <v>0.09</v>
      </c>
      <c r="U71" s="121">
        <v>0.09</v>
      </c>
    </row>
    <row r="72" s="3" customFormat="1" customHeight="1" spans="1:21">
      <c r="A72" s="125" t="s">
        <v>434</v>
      </c>
      <c r="B72" s="126"/>
      <c r="C72" s="81" t="s">
        <v>98</v>
      </c>
      <c r="D72" s="83" t="s">
        <v>34</v>
      </c>
      <c r="E72" s="83" t="s">
        <v>34</v>
      </c>
      <c r="F72" s="83" t="s">
        <v>34</v>
      </c>
      <c r="G72" s="84" t="s">
        <v>99</v>
      </c>
      <c r="H72" s="85"/>
      <c r="I72" s="115"/>
      <c r="J72" s="116">
        <v>60</v>
      </c>
      <c r="K72" s="116">
        <v>60</v>
      </c>
      <c r="L72" s="117">
        <v>60</v>
      </c>
      <c r="M72" s="116">
        <v>60</v>
      </c>
      <c r="N72" s="116">
        <v>60</v>
      </c>
      <c r="O72" s="116">
        <v>60</v>
      </c>
      <c r="P72" s="118">
        <v>80</v>
      </c>
      <c r="Q72" s="118">
        <v>80</v>
      </c>
      <c r="R72" s="118">
        <v>80</v>
      </c>
      <c r="S72" s="119">
        <v>2.1</v>
      </c>
      <c r="T72" s="119">
        <v>2.1</v>
      </c>
      <c r="U72" s="119">
        <v>2.1</v>
      </c>
    </row>
    <row r="73" s="3" customFormat="1" customHeight="1" spans="1:21">
      <c r="A73" s="19" t="s">
        <v>435</v>
      </c>
      <c r="B73" s="33" t="s">
        <v>385</v>
      </c>
      <c r="C73" s="127" t="s">
        <v>436</v>
      </c>
      <c r="D73" s="22" t="s">
        <v>34</v>
      </c>
      <c r="E73" s="22" t="s">
        <v>34</v>
      </c>
      <c r="F73" s="22" t="s">
        <v>34</v>
      </c>
      <c r="G73" s="37" t="s">
        <v>437</v>
      </c>
      <c r="H73" s="38"/>
      <c r="I73" s="100"/>
      <c r="J73" s="97">
        <v>60</v>
      </c>
      <c r="K73" s="97">
        <v>60</v>
      </c>
      <c r="L73" s="98">
        <v>60</v>
      </c>
      <c r="M73" s="97">
        <v>70</v>
      </c>
      <c r="N73" s="97">
        <v>70</v>
      </c>
      <c r="O73" s="97">
        <v>70</v>
      </c>
      <c r="P73" s="96">
        <v>74</v>
      </c>
      <c r="Q73" s="96">
        <v>74</v>
      </c>
      <c r="R73" s="96">
        <v>74</v>
      </c>
      <c r="S73" s="119" t="s">
        <v>379</v>
      </c>
      <c r="T73" s="119" t="s">
        <v>379</v>
      </c>
      <c r="U73" s="119" t="s">
        <v>379</v>
      </c>
    </row>
    <row r="74" s="3" customFormat="1" customHeight="1" spans="1:21">
      <c r="A74" s="19" t="s">
        <v>393</v>
      </c>
      <c r="B74" s="33" t="s">
        <v>110</v>
      </c>
      <c r="C74" s="21" t="s">
        <v>394</v>
      </c>
      <c r="D74" s="22" t="s">
        <v>34</v>
      </c>
      <c r="E74" s="22" t="s">
        <v>34</v>
      </c>
      <c r="F74" s="22" t="s">
        <v>34</v>
      </c>
      <c r="G74" s="55"/>
      <c r="H74" s="24"/>
      <c r="I74" s="93"/>
      <c r="J74" s="97">
        <v>30</v>
      </c>
      <c r="K74" s="97">
        <v>30</v>
      </c>
      <c r="L74" s="98">
        <v>30</v>
      </c>
      <c r="M74" s="97">
        <v>30</v>
      </c>
      <c r="N74" s="97">
        <v>30</v>
      </c>
      <c r="O74" s="97">
        <v>30</v>
      </c>
      <c r="P74" s="96">
        <v>40</v>
      </c>
      <c r="Q74" s="96">
        <v>40</v>
      </c>
      <c r="R74" s="96">
        <v>40</v>
      </c>
      <c r="S74" s="119">
        <v>1.47</v>
      </c>
      <c r="T74" s="119">
        <v>1.47</v>
      </c>
      <c r="U74" s="119">
        <v>1.47</v>
      </c>
    </row>
    <row r="75" s="3" customFormat="1" customHeight="1" spans="1:21">
      <c r="A75" s="125" t="s">
        <v>438</v>
      </c>
      <c r="B75" s="35" t="s">
        <v>117</v>
      </c>
      <c r="C75" s="128" t="s">
        <v>118</v>
      </c>
      <c r="D75" s="83" t="s">
        <v>34</v>
      </c>
      <c r="E75" s="83" t="s">
        <v>34</v>
      </c>
      <c r="F75" s="83" t="s">
        <v>34</v>
      </c>
      <c r="G75" s="129" t="s">
        <v>439</v>
      </c>
      <c r="H75" s="130"/>
      <c r="I75" s="150"/>
      <c r="J75" s="116">
        <v>40</v>
      </c>
      <c r="K75" s="116">
        <v>40</v>
      </c>
      <c r="L75" s="117">
        <v>40</v>
      </c>
      <c r="M75" s="116">
        <v>40</v>
      </c>
      <c r="N75" s="116">
        <v>40</v>
      </c>
      <c r="O75" s="116">
        <v>40</v>
      </c>
      <c r="P75" s="118">
        <v>55</v>
      </c>
      <c r="Q75" s="118">
        <v>55</v>
      </c>
      <c r="R75" s="118">
        <v>55</v>
      </c>
      <c r="S75" s="119">
        <v>1.33</v>
      </c>
      <c r="T75" s="119">
        <v>1.33</v>
      </c>
      <c r="U75" s="119">
        <v>1.33</v>
      </c>
    </row>
    <row r="76" s="3" customFormat="1" customHeight="1" spans="1:21">
      <c r="A76" s="19" t="s">
        <v>395</v>
      </c>
      <c r="B76" s="39"/>
      <c r="C76" s="56" t="s">
        <v>120</v>
      </c>
      <c r="D76" s="22" t="s">
        <v>34</v>
      </c>
      <c r="E76" s="22" t="s">
        <v>34</v>
      </c>
      <c r="F76" s="22" t="s">
        <v>34</v>
      </c>
      <c r="G76" s="23" t="s">
        <v>121</v>
      </c>
      <c r="H76" s="24"/>
      <c r="I76" s="93"/>
      <c r="J76" s="97">
        <v>100</v>
      </c>
      <c r="K76" s="97">
        <v>100</v>
      </c>
      <c r="L76" s="98">
        <v>100</v>
      </c>
      <c r="M76" s="97">
        <v>100</v>
      </c>
      <c r="N76" s="97">
        <v>100</v>
      </c>
      <c r="O76" s="97">
        <v>100</v>
      </c>
      <c r="P76" s="96">
        <v>120</v>
      </c>
      <c r="Q76" s="96">
        <v>120</v>
      </c>
      <c r="R76" s="96">
        <v>120</v>
      </c>
      <c r="S76" s="119"/>
      <c r="T76" s="119"/>
      <c r="U76" s="119"/>
    </row>
    <row r="77" s="3" customFormat="1" customHeight="1" spans="1:21">
      <c r="A77" s="125" t="s">
        <v>440</v>
      </c>
      <c r="B77" s="54"/>
      <c r="C77" s="131" t="s">
        <v>122</v>
      </c>
      <c r="D77" s="83" t="s">
        <v>34</v>
      </c>
      <c r="E77" s="83" t="s">
        <v>34</v>
      </c>
      <c r="F77" s="83" t="s">
        <v>34</v>
      </c>
      <c r="G77" s="84" t="s">
        <v>123</v>
      </c>
      <c r="H77" s="85"/>
      <c r="I77" s="115"/>
      <c r="J77" s="151">
        <v>120</v>
      </c>
      <c r="K77" s="151">
        <v>120</v>
      </c>
      <c r="L77" s="152">
        <v>120</v>
      </c>
      <c r="M77" s="151">
        <v>120</v>
      </c>
      <c r="N77" s="151">
        <v>120</v>
      </c>
      <c r="O77" s="151">
        <v>120</v>
      </c>
      <c r="P77" s="118">
        <v>160</v>
      </c>
      <c r="Q77" s="118">
        <v>160</v>
      </c>
      <c r="R77" s="118">
        <v>160</v>
      </c>
      <c r="S77" s="119"/>
      <c r="T77" s="119"/>
      <c r="U77" s="119"/>
    </row>
    <row r="78" s="3" customFormat="1" customHeight="1" spans="1:21">
      <c r="A78" s="125" t="s">
        <v>441</v>
      </c>
      <c r="B78" s="132" t="s">
        <v>442</v>
      </c>
      <c r="C78" s="133" t="s">
        <v>443</v>
      </c>
      <c r="D78" s="83" t="s">
        <v>34</v>
      </c>
      <c r="E78" s="83"/>
      <c r="F78" s="83"/>
      <c r="G78" s="134" t="s">
        <v>444</v>
      </c>
      <c r="H78" s="134"/>
      <c r="I78" s="134"/>
      <c r="J78" s="116">
        <v>200</v>
      </c>
      <c r="K78" s="116"/>
      <c r="L78" s="116"/>
      <c r="M78" s="153">
        <v>230</v>
      </c>
      <c r="N78" s="153"/>
      <c r="O78" s="153"/>
      <c r="P78" s="153">
        <v>230</v>
      </c>
      <c r="Q78" s="153"/>
      <c r="R78" s="153"/>
      <c r="S78" s="156">
        <v>43.42</v>
      </c>
      <c r="T78" s="156"/>
      <c r="U78" s="156"/>
    </row>
    <row r="79" s="3" customFormat="1" customHeight="1" spans="1:21">
      <c r="A79" s="135" t="s">
        <v>445</v>
      </c>
      <c r="B79" s="132" t="s">
        <v>446</v>
      </c>
      <c r="C79" s="133" t="s">
        <v>447</v>
      </c>
      <c r="D79" s="83"/>
      <c r="E79" s="83" t="s">
        <v>34</v>
      </c>
      <c r="F79" s="83" t="s">
        <v>34</v>
      </c>
      <c r="G79" s="134" t="s">
        <v>448</v>
      </c>
      <c r="H79" s="134"/>
      <c r="I79" s="134"/>
      <c r="J79" s="116"/>
      <c r="K79" s="116">
        <v>200</v>
      </c>
      <c r="L79" s="116">
        <v>200</v>
      </c>
      <c r="M79" s="153"/>
      <c r="N79" s="153">
        <v>230</v>
      </c>
      <c r="O79" s="153">
        <v>230</v>
      </c>
      <c r="P79" s="153"/>
      <c r="Q79" s="153">
        <v>230</v>
      </c>
      <c r="R79" s="153">
        <v>230</v>
      </c>
      <c r="S79" s="156"/>
      <c r="T79" s="156">
        <v>43.42</v>
      </c>
      <c r="U79" s="156">
        <v>43.42</v>
      </c>
    </row>
    <row r="80" s="3" customFormat="1" customHeight="1" spans="1:21">
      <c r="A80" s="19" t="s">
        <v>404</v>
      </c>
      <c r="B80" s="20" t="s">
        <v>143</v>
      </c>
      <c r="C80" s="34" t="s">
        <v>144</v>
      </c>
      <c r="D80" s="22" t="s">
        <v>34</v>
      </c>
      <c r="E80" s="22" t="s">
        <v>34</v>
      </c>
      <c r="F80" s="22" t="s">
        <v>34</v>
      </c>
      <c r="G80" s="23" t="s">
        <v>145</v>
      </c>
      <c r="H80" s="24"/>
      <c r="I80" s="93"/>
      <c r="J80" s="94">
        <v>130</v>
      </c>
      <c r="K80" s="94">
        <v>130</v>
      </c>
      <c r="L80" s="95">
        <v>130</v>
      </c>
      <c r="M80" s="94">
        <v>130</v>
      </c>
      <c r="N80" s="94">
        <v>130</v>
      </c>
      <c r="O80" s="94">
        <v>130</v>
      </c>
      <c r="P80" s="96">
        <v>130</v>
      </c>
      <c r="Q80" s="96">
        <v>130</v>
      </c>
      <c r="R80" s="96">
        <v>130</v>
      </c>
      <c r="S80" s="119">
        <v>14.74</v>
      </c>
      <c r="T80" s="119">
        <v>14.74</v>
      </c>
      <c r="U80" s="119">
        <v>14.74</v>
      </c>
    </row>
    <row r="81" s="3" customFormat="1" customHeight="1" spans="1:22">
      <c r="A81" s="136">
        <v>89827</v>
      </c>
      <c r="B81" s="137" t="s">
        <v>406</v>
      </c>
      <c r="C81" s="138" t="s">
        <v>449</v>
      </c>
      <c r="D81" s="136" t="s">
        <v>34</v>
      </c>
      <c r="E81" s="136" t="s">
        <v>34</v>
      </c>
      <c r="F81" s="136" t="s">
        <v>34</v>
      </c>
      <c r="G81" s="84" t="s">
        <v>148</v>
      </c>
      <c r="H81" s="85"/>
      <c r="I81" s="115"/>
      <c r="J81" s="154">
        <v>130</v>
      </c>
      <c r="K81" s="154">
        <v>130</v>
      </c>
      <c r="L81" s="154">
        <v>130</v>
      </c>
      <c r="M81" s="154">
        <v>150</v>
      </c>
      <c r="N81" s="154">
        <v>150</v>
      </c>
      <c r="O81" s="154">
        <v>150</v>
      </c>
      <c r="P81" s="154">
        <v>150</v>
      </c>
      <c r="Q81" s="154">
        <v>150</v>
      </c>
      <c r="R81" s="154">
        <v>150</v>
      </c>
      <c r="S81" s="157">
        <v>30</v>
      </c>
      <c r="T81" s="157">
        <v>30</v>
      </c>
      <c r="U81" s="157">
        <v>30</v>
      </c>
      <c r="V81" s="158" t="s">
        <v>450</v>
      </c>
    </row>
    <row r="82" s="3" customFormat="1" customHeight="1" spans="1:22">
      <c r="A82" s="83" t="s">
        <v>451</v>
      </c>
      <c r="B82" s="139" t="s">
        <v>452</v>
      </c>
      <c r="C82" s="138" t="s">
        <v>149</v>
      </c>
      <c r="D82" s="83" t="s">
        <v>34</v>
      </c>
      <c r="E82" s="83" t="s">
        <v>34</v>
      </c>
      <c r="F82" s="83" t="s">
        <v>34</v>
      </c>
      <c r="G82" s="84" t="s">
        <v>150</v>
      </c>
      <c r="H82" s="85"/>
      <c r="I82" s="115"/>
      <c r="J82" s="147">
        <v>99</v>
      </c>
      <c r="K82" s="147">
        <v>99</v>
      </c>
      <c r="L82" s="147">
        <v>99</v>
      </c>
      <c r="M82" s="147">
        <v>99</v>
      </c>
      <c r="N82" s="147">
        <v>99</v>
      </c>
      <c r="O82" s="147">
        <v>99</v>
      </c>
      <c r="P82" s="147">
        <v>99</v>
      </c>
      <c r="Q82" s="147">
        <v>99</v>
      </c>
      <c r="R82" s="147">
        <v>99</v>
      </c>
      <c r="S82" s="121">
        <v>20</v>
      </c>
      <c r="T82" s="121">
        <v>20</v>
      </c>
      <c r="U82" s="121">
        <v>20</v>
      </c>
      <c r="V82" s="158"/>
    </row>
    <row r="83" s="3" customFormat="1" customHeight="1" spans="1:21">
      <c r="A83" s="25" t="s">
        <v>409</v>
      </c>
      <c r="B83" s="29" t="s">
        <v>151</v>
      </c>
      <c r="C83" s="27" t="s">
        <v>152</v>
      </c>
      <c r="D83" s="22" t="s">
        <v>34</v>
      </c>
      <c r="E83" s="22" t="s">
        <v>34</v>
      </c>
      <c r="F83" s="22" t="s">
        <v>34</v>
      </c>
      <c r="G83" s="66" t="s">
        <v>410</v>
      </c>
      <c r="H83" s="66"/>
      <c r="I83" s="66"/>
      <c r="J83" s="106">
        <v>70</v>
      </c>
      <c r="K83" s="106">
        <v>70</v>
      </c>
      <c r="L83" s="106">
        <v>70</v>
      </c>
      <c r="M83" s="106">
        <v>70</v>
      </c>
      <c r="N83" s="106">
        <v>70</v>
      </c>
      <c r="O83" s="106">
        <v>70</v>
      </c>
      <c r="P83" s="96">
        <v>80</v>
      </c>
      <c r="Q83" s="96">
        <v>80</v>
      </c>
      <c r="R83" s="96">
        <v>80</v>
      </c>
      <c r="S83" s="119"/>
      <c r="T83" s="119"/>
      <c r="U83" s="119"/>
    </row>
    <row r="84" s="3" customFormat="1" customHeight="1" spans="1:21">
      <c r="A84" s="19" t="s">
        <v>411</v>
      </c>
      <c r="B84" s="30"/>
      <c r="C84" s="32" t="s">
        <v>154</v>
      </c>
      <c r="D84" s="22" t="s">
        <v>34</v>
      </c>
      <c r="E84" s="22" t="s">
        <v>34</v>
      </c>
      <c r="F84" s="22" t="s">
        <v>34</v>
      </c>
      <c r="G84" s="66" t="s">
        <v>155</v>
      </c>
      <c r="H84" s="66"/>
      <c r="I84" s="66"/>
      <c r="J84" s="97">
        <v>60</v>
      </c>
      <c r="K84" s="97">
        <v>60</v>
      </c>
      <c r="L84" s="97">
        <v>60</v>
      </c>
      <c r="M84" s="106">
        <v>70</v>
      </c>
      <c r="N84" s="106">
        <v>70</v>
      </c>
      <c r="O84" s="106">
        <v>70</v>
      </c>
      <c r="P84" s="96">
        <v>80</v>
      </c>
      <c r="Q84" s="96">
        <v>80</v>
      </c>
      <c r="R84" s="96">
        <v>80</v>
      </c>
      <c r="S84" s="119"/>
      <c r="T84" s="119"/>
      <c r="U84" s="119"/>
    </row>
    <row r="85" s="3" customFormat="1" customHeight="1" spans="1:21">
      <c r="A85" s="25" t="s">
        <v>412</v>
      </c>
      <c r="B85" s="30"/>
      <c r="C85" s="32" t="s">
        <v>156</v>
      </c>
      <c r="D85" s="22" t="s">
        <v>34</v>
      </c>
      <c r="E85" s="22"/>
      <c r="F85" s="22"/>
      <c r="G85" s="66" t="s">
        <v>157</v>
      </c>
      <c r="H85" s="66"/>
      <c r="I85" s="66"/>
      <c r="J85" s="94">
        <v>60</v>
      </c>
      <c r="K85" s="106"/>
      <c r="L85" s="106"/>
      <c r="M85" s="94">
        <v>60</v>
      </c>
      <c r="N85" s="106"/>
      <c r="O85" s="106"/>
      <c r="P85" s="96">
        <v>60</v>
      </c>
      <c r="Q85" s="96"/>
      <c r="R85" s="96"/>
      <c r="S85" s="119"/>
      <c r="T85" s="119"/>
      <c r="U85" s="119"/>
    </row>
    <row r="86" s="3" customFormat="1" customHeight="1" spans="1:21">
      <c r="A86" s="25" t="s">
        <v>413</v>
      </c>
      <c r="B86" s="30"/>
      <c r="C86" s="32" t="s">
        <v>158</v>
      </c>
      <c r="D86" s="27"/>
      <c r="E86" s="22" t="s">
        <v>34</v>
      </c>
      <c r="F86" s="22" t="s">
        <v>34</v>
      </c>
      <c r="G86" s="66" t="s">
        <v>414</v>
      </c>
      <c r="H86" s="66"/>
      <c r="I86" s="66"/>
      <c r="J86" s="106"/>
      <c r="K86" s="97">
        <v>80</v>
      </c>
      <c r="L86" s="97">
        <v>80</v>
      </c>
      <c r="M86" s="106"/>
      <c r="N86" s="97">
        <v>80</v>
      </c>
      <c r="O86" s="97">
        <v>80</v>
      </c>
      <c r="P86" s="96"/>
      <c r="Q86" s="96">
        <v>100</v>
      </c>
      <c r="R86" s="96">
        <v>100</v>
      </c>
      <c r="S86" s="119"/>
      <c r="T86" s="119"/>
      <c r="U86" s="119"/>
    </row>
    <row r="87" s="3" customFormat="1" customHeight="1" spans="1:21">
      <c r="A87" s="25" t="s">
        <v>415</v>
      </c>
      <c r="B87" s="30"/>
      <c r="C87" s="32" t="s">
        <v>160</v>
      </c>
      <c r="D87" s="27"/>
      <c r="E87" s="22" t="s">
        <v>34</v>
      </c>
      <c r="F87" s="22"/>
      <c r="G87" s="66" t="s">
        <v>416</v>
      </c>
      <c r="H87" s="66"/>
      <c r="I87" s="66"/>
      <c r="J87" s="106"/>
      <c r="K87" s="97">
        <v>60</v>
      </c>
      <c r="L87" s="98"/>
      <c r="M87" s="106"/>
      <c r="N87" s="97">
        <v>80</v>
      </c>
      <c r="O87" s="97"/>
      <c r="P87" s="96"/>
      <c r="Q87" s="96">
        <v>80</v>
      </c>
      <c r="R87" s="96"/>
      <c r="S87" s="119"/>
      <c r="T87" s="119"/>
      <c r="U87" s="119"/>
    </row>
    <row r="88" s="3" customFormat="1" customHeight="1" spans="1:21">
      <c r="A88" s="25" t="s">
        <v>417</v>
      </c>
      <c r="B88" s="30"/>
      <c r="C88" s="34" t="s">
        <v>162</v>
      </c>
      <c r="D88" s="27"/>
      <c r="E88" s="27"/>
      <c r="F88" s="22" t="s">
        <v>34</v>
      </c>
      <c r="G88" s="66" t="s">
        <v>416</v>
      </c>
      <c r="H88" s="66"/>
      <c r="I88" s="66"/>
      <c r="J88" s="106"/>
      <c r="K88" s="106"/>
      <c r="L88" s="98">
        <v>60</v>
      </c>
      <c r="M88" s="106"/>
      <c r="N88" s="106"/>
      <c r="O88" s="97">
        <v>80</v>
      </c>
      <c r="P88" s="96"/>
      <c r="Q88" s="96"/>
      <c r="R88" s="96">
        <v>80</v>
      </c>
      <c r="S88" s="119"/>
      <c r="T88" s="119"/>
      <c r="U88" s="119"/>
    </row>
    <row r="89" s="3" customFormat="1" customHeight="1" spans="1:22">
      <c r="A89" s="22">
        <v>89815</v>
      </c>
      <c r="B89" s="26" t="s">
        <v>165</v>
      </c>
      <c r="C89" s="140" t="s">
        <v>166</v>
      </c>
      <c r="D89" s="22" t="s">
        <v>34</v>
      </c>
      <c r="E89" s="22" t="s">
        <v>34</v>
      </c>
      <c r="F89" s="22" t="s">
        <v>34</v>
      </c>
      <c r="G89" s="141" t="s">
        <v>167</v>
      </c>
      <c r="H89" s="141"/>
      <c r="I89" s="141"/>
      <c r="J89" s="106">
        <v>50</v>
      </c>
      <c r="K89" s="106">
        <v>50</v>
      </c>
      <c r="L89" s="106">
        <v>50</v>
      </c>
      <c r="M89" s="106">
        <v>50</v>
      </c>
      <c r="N89" s="106">
        <v>50</v>
      </c>
      <c r="O89" s="106">
        <v>50</v>
      </c>
      <c r="P89" s="106">
        <v>50</v>
      </c>
      <c r="Q89" s="106">
        <v>50</v>
      </c>
      <c r="R89" s="106">
        <v>50</v>
      </c>
      <c r="S89" s="121"/>
      <c r="T89" s="121"/>
      <c r="U89" s="121"/>
      <c r="V89" s="120" t="s">
        <v>371</v>
      </c>
    </row>
    <row r="90" s="3" customFormat="1" customHeight="1" spans="1:21">
      <c r="A90" s="125" t="s">
        <v>453</v>
      </c>
      <c r="B90" s="142" t="s">
        <v>419</v>
      </c>
      <c r="C90" s="133" t="s">
        <v>454</v>
      </c>
      <c r="D90" s="83" t="s">
        <v>34</v>
      </c>
      <c r="E90" s="83" t="s">
        <v>34</v>
      </c>
      <c r="F90" s="83" t="s">
        <v>34</v>
      </c>
      <c r="G90" s="143" t="s">
        <v>170</v>
      </c>
      <c r="H90" s="144"/>
      <c r="I90" s="155"/>
      <c r="J90" s="151">
        <v>100</v>
      </c>
      <c r="K90" s="151">
        <v>100</v>
      </c>
      <c r="L90" s="152">
        <v>100</v>
      </c>
      <c r="M90" s="151">
        <v>100</v>
      </c>
      <c r="N90" s="151">
        <v>100</v>
      </c>
      <c r="O90" s="151">
        <v>100</v>
      </c>
      <c r="P90" s="118">
        <v>120</v>
      </c>
      <c r="Q90" s="118">
        <v>120</v>
      </c>
      <c r="R90" s="118">
        <v>120</v>
      </c>
      <c r="S90" s="119"/>
      <c r="T90" s="119"/>
      <c r="U90" s="119"/>
    </row>
    <row r="91" s="3" customFormat="1" customHeight="1" spans="1:21">
      <c r="A91" s="19" t="s">
        <v>422</v>
      </c>
      <c r="B91" s="33" t="s">
        <v>172</v>
      </c>
      <c r="C91" s="69" t="s">
        <v>173</v>
      </c>
      <c r="D91" s="22" t="s">
        <v>34</v>
      </c>
      <c r="E91" s="22" t="s">
        <v>34</v>
      </c>
      <c r="F91" s="22" t="s">
        <v>34</v>
      </c>
      <c r="G91" s="23" t="s">
        <v>174</v>
      </c>
      <c r="H91" s="24"/>
      <c r="I91" s="93"/>
      <c r="J91" s="97">
        <v>50</v>
      </c>
      <c r="K91" s="97">
        <v>50</v>
      </c>
      <c r="L91" s="98">
        <v>50</v>
      </c>
      <c r="M91" s="97">
        <v>60</v>
      </c>
      <c r="N91" s="97">
        <v>60</v>
      </c>
      <c r="O91" s="97">
        <v>60</v>
      </c>
      <c r="P91" s="96">
        <v>80</v>
      </c>
      <c r="Q91" s="96">
        <v>80</v>
      </c>
      <c r="R91" s="96">
        <v>80</v>
      </c>
      <c r="S91" s="119"/>
      <c r="T91" s="119"/>
      <c r="U91" s="119"/>
    </row>
    <row r="92" s="3" customFormat="1" customHeight="1" spans="1:22">
      <c r="A92" s="83" t="s">
        <v>455</v>
      </c>
      <c r="B92" s="124" t="s">
        <v>456</v>
      </c>
      <c r="C92" s="145" t="s">
        <v>457</v>
      </c>
      <c r="D92" s="83" t="s">
        <v>34</v>
      </c>
      <c r="E92" s="83"/>
      <c r="F92" s="83"/>
      <c r="G92" s="146" t="s">
        <v>458</v>
      </c>
      <c r="H92" s="146"/>
      <c r="I92" s="146"/>
      <c r="J92" s="147">
        <v>399</v>
      </c>
      <c r="K92" s="147"/>
      <c r="L92" s="147"/>
      <c r="M92" s="147">
        <v>399</v>
      </c>
      <c r="N92" s="147"/>
      <c r="O92" s="147"/>
      <c r="P92" s="147">
        <v>399</v>
      </c>
      <c r="Q92" s="147"/>
      <c r="R92" s="147"/>
      <c r="S92" s="121">
        <v>50</v>
      </c>
      <c r="T92" s="121"/>
      <c r="U92" s="121"/>
      <c r="V92" s="158" t="s">
        <v>459</v>
      </c>
    </row>
    <row r="93" s="3" customFormat="1" customHeight="1" spans="1:22">
      <c r="A93" s="83" t="s">
        <v>460</v>
      </c>
      <c r="B93" s="124" t="s">
        <v>456</v>
      </c>
      <c r="C93" s="145" t="s">
        <v>461</v>
      </c>
      <c r="D93" s="83"/>
      <c r="E93" s="83" t="s">
        <v>34</v>
      </c>
      <c r="F93" s="83" t="s">
        <v>34</v>
      </c>
      <c r="G93" s="146" t="s">
        <v>462</v>
      </c>
      <c r="H93" s="146"/>
      <c r="I93" s="146"/>
      <c r="J93" s="147"/>
      <c r="K93" s="147">
        <v>399</v>
      </c>
      <c r="L93" s="147">
        <v>399</v>
      </c>
      <c r="M93" s="147"/>
      <c r="N93" s="147">
        <v>399</v>
      </c>
      <c r="O93" s="147">
        <v>399</v>
      </c>
      <c r="P93" s="147"/>
      <c r="Q93" s="147">
        <v>399</v>
      </c>
      <c r="R93" s="147">
        <v>399</v>
      </c>
      <c r="S93" s="121"/>
      <c r="T93" s="121">
        <v>50</v>
      </c>
      <c r="U93" s="121">
        <v>50</v>
      </c>
      <c r="V93" s="158" t="s">
        <v>459</v>
      </c>
    </row>
    <row r="94" s="4" customFormat="1" customHeight="1" spans="1:22">
      <c r="A94" s="22" t="s">
        <v>423</v>
      </c>
      <c r="B94" s="70" t="s">
        <v>175</v>
      </c>
      <c r="C94" s="21" t="s">
        <v>176</v>
      </c>
      <c r="D94" s="22" t="s">
        <v>34</v>
      </c>
      <c r="E94" s="22" t="s">
        <v>34</v>
      </c>
      <c r="F94" s="22" t="s">
        <v>34</v>
      </c>
      <c r="G94" s="23"/>
      <c r="H94" s="24"/>
      <c r="I94" s="93"/>
      <c r="J94" s="106">
        <v>30</v>
      </c>
      <c r="K94" s="106">
        <v>30</v>
      </c>
      <c r="L94" s="106">
        <v>30</v>
      </c>
      <c r="M94" s="106">
        <v>30</v>
      </c>
      <c r="N94" s="106">
        <v>30</v>
      </c>
      <c r="O94" s="106">
        <v>30</v>
      </c>
      <c r="P94" s="106">
        <v>30</v>
      </c>
      <c r="Q94" s="106">
        <v>30</v>
      </c>
      <c r="R94" s="106">
        <v>30</v>
      </c>
      <c r="S94" s="121"/>
      <c r="T94" s="121"/>
      <c r="U94" s="121"/>
      <c r="V94" s="3"/>
    </row>
    <row r="95" s="3" customFormat="1" customHeight="1" spans="1:21">
      <c r="A95" s="22" t="s">
        <v>424</v>
      </c>
      <c r="B95" s="26" t="s">
        <v>186</v>
      </c>
      <c r="C95" s="21" t="s">
        <v>425</v>
      </c>
      <c r="D95" s="22" t="s">
        <v>34</v>
      </c>
      <c r="E95" s="22" t="s">
        <v>34</v>
      </c>
      <c r="F95" s="22" t="s">
        <v>34</v>
      </c>
      <c r="G95" s="71"/>
      <c r="H95" s="71"/>
      <c r="I95" s="71"/>
      <c r="J95" s="106">
        <v>20</v>
      </c>
      <c r="K95" s="106">
        <v>20</v>
      </c>
      <c r="L95" s="106">
        <v>20</v>
      </c>
      <c r="M95" s="106">
        <v>20</v>
      </c>
      <c r="N95" s="106">
        <v>20</v>
      </c>
      <c r="O95" s="106">
        <v>20</v>
      </c>
      <c r="P95" s="106">
        <v>20</v>
      </c>
      <c r="Q95" s="106">
        <v>20</v>
      </c>
      <c r="R95" s="106">
        <v>20</v>
      </c>
      <c r="S95" s="121"/>
      <c r="T95" s="121"/>
      <c r="U95" s="121"/>
    </row>
    <row r="96" s="1" customFormat="1" customHeight="1" spans="1:18">
      <c r="A96" s="25" t="s">
        <v>426</v>
      </c>
      <c r="B96" s="72" t="s">
        <v>177</v>
      </c>
      <c r="C96" s="73"/>
      <c r="D96" s="22" t="s">
        <v>34</v>
      </c>
      <c r="E96" s="22" t="s">
        <v>34</v>
      </c>
      <c r="F96" s="22" t="s">
        <v>34</v>
      </c>
      <c r="G96" s="23"/>
      <c r="H96" s="24"/>
      <c r="I96" s="93"/>
      <c r="J96" s="106">
        <v>0</v>
      </c>
      <c r="K96" s="106">
        <v>0</v>
      </c>
      <c r="L96" s="106">
        <v>0</v>
      </c>
      <c r="M96" s="106">
        <v>0</v>
      </c>
      <c r="N96" s="106">
        <v>0</v>
      </c>
      <c r="O96" s="106">
        <v>0</v>
      </c>
      <c r="P96" s="106">
        <v>0</v>
      </c>
      <c r="Q96" s="106">
        <v>0</v>
      </c>
      <c r="R96" s="106">
        <v>0</v>
      </c>
    </row>
    <row r="97" s="1" customFormat="1" customHeight="1" spans="1:18">
      <c r="A97" s="25" t="s">
        <v>427</v>
      </c>
      <c r="B97" s="72" t="s">
        <v>178</v>
      </c>
      <c r="C97" s="73"/>
      <c r="D97" s="22" t="s">
        <v>34</v>
      </c>
      <c r="E97" s="22" t="s">
        <v>34</v>
      </c>
      <c r="F97" s="22" t="s">
        <v>34</v>
      </c>
      <c r="G97" s="23"/>
      <c r="H97" s="24"/>
      <c r="I97" s="93"/>
      <c r="J97" s="106">
        <v>0</v>
      </c>
      <c r="K97" s="106">
        <v>0</v>
      </c>
      <c r="L97" s="106">
        <v>0</v>
      </c>
      <c r="M97" s="106">
        <v>0</v>
      </c>
      <c r="N97" s="106">
        <v>0</v>
      </c>
      <c r="O97" s="106">
        <v>0</v>
      </c>
      <c r="P97" s="106">
        <v>0</v>
      </c>
      <c r="Q97" s="106">
        <v>0</v>
      </c>
      <c r="R97" s="106">
        <v>0</v>
      </c>
    </row>
    <row r="98" s="1" customFormat="1" customHeight="1" spans="1:18">
      <c r="A98" s="25" t="s">
        <v>428</v>
      </c>
      <c r="B98" s="72" t="s">
        <v>179</v>
      </c>
      <c r="C98" s="73"/>
      <c r="D98" s="22" t="s">
        <v>34</v>
      </c>
      <c r="E98" s="22" t="s">
        <v>34</v>
      </c>
      <c r="F98" s="22" t="s">
        <v>34</v>
      </c>
      <c r="G98" s="23"/>
      <c r="H98" s="24"/>
      <c r="I98" s="93"/>
      <c r="J98" s="106">
        <v>0</v>
      </c>
      <c r="K98" s="106">
        <v>0</v>
      </c>
      <c r="L98" s="106">
        <v>0</v>
      </c>
      <c r="M98" s="106">
        <v>0</v>
      </c>
      <c r="N98" s="106">
        <v>0</v>
      </c>
      <c r="O98" s="106">
        <v>0</v>
      </c>
      <c r="P98" s="106">
        <v>0</v>
      </c>
      <c r="Q98" s="106">
        <v>0</v>
      </c>
      <c r="R98" s="106">
        <v>0</v>
      </c>
    </row>
    <row r="99" s="1" customFormat="1" customHeight="1" spans="1:21">
      <c r="A99" s="6"/>
      <c r="B99" s="74"/>
      <c r="C99" s="75" t="s">
        <v>201</v>
      </c>
      <c r="D99" s="76">
        <v>3888</v>
      </c>
      <c r="E99" s="76">
        <v>3888</v>
      </c>
      <c r="F99" s="76">
        <v>3888</v>
      </c>
      <c r="G99" s="74"/>
      <c r="H99" s="74"/>
      <c r="I99" s="114" t="s">
        <v>429</v>
      </c>
      <c r="J99" s="76">
        <f t="shared" ref="J99:U99" si="3">SUM(J55:J98)</f>
        <v>2085</v>
      </c>
      <c r="K99" s="76">
        <f t="shared" si="3"/>
        <v>2165</v>
      </c>
      <c r="L99" s="76">
        <f t="shared" si="3"/>
        <v>2285</v>
      </c>
      <c r="M99" s="76">
        <f t="shared" si="3"/>
        <v>2175</v>
      </c>
      <c r="N99" s="76">
        <f t="shared" si="3"/>
        <v>2275</v>
      </c>
      <c r="O99" s="76">
        <f t="shared" si="3"/>
        <v>2475</v>
      </c>
      <c r="P99" s="76">
        <f t="shared" si="3"/>
        <v>2352</v>
      </c>
      <c r="Q99" s="76">
        <f t="shared" si="3"/>
        <v>2472</v>
      </c>
      <c r="R99" s="76">
        <f t="shared" si="3"/>
        <v>2702</v>
      </c>
      <c r="S99" s="1">
        <f t="shared" si="3"/>
        <v>168.78</v>
      </c>
      <c r="T99" s="1">
        <f t="shared" si="3"/>
        <v>168.78</v>
      </c>
      <c r="U99" s="1">
        <f t="shared" si="3"/>
        <v>180.28</v>
      </c>
    </row>
    <row r="100" s="1" customFormat="1" customHeight="1" spans="1:21">
      <c r="A100" s="6"/>
      <c r="B100" s="74"/>
      <c r="C100" s="75" t="s">
        <v>430</v>
      </c>
      <c r="D100" s="77">
        <f>D452</f>
        <v>0.62158273381295</v>
      </c>
      <c r="E100" s="77">
        <f>D453</f>
        <v>0.598614318706697</v>
      </c>
      <c r="F100" s="77">
        <f>D454</f>
        <v>0.567177242888403</v>
      </c>
      <c r="G100" s="74"/>
      <c r="H100" s="74"/>
      <c r="I100" s="114" t="s">
        <v>431</v>
      </c>
      <c r="J100" s="76">
        <f t="shared" ref="J100:R100" si="4">J99*3</f>
        <v>6255</v>
      </c>
      <c r="K100" s="76">
        <f t="shared" si="4"/>
        <v>6495</v>
      </c>
      <c r="L100" s="76">
        <f t="shared" si="4"/>
        <v>6855</v>
      </c>
      <c r="M100" s="76">
        <f t="shared" si="4"/>
        <v>6525</v>
      </c>
      <c r="N100" s="76">
        <f t="shared" si="4"/>
        <v>6825</v>
      </c>
      <c r="O100" s="76">
        <f t="shared" si="4"/>
        <v>7425</v>
      </c>
      <c r="P100" s="76">
        <f t="shared" si="4"/>
        <v>7056</v>
      </c>
      <c r="Q100" s="76">
        <f t="shared" si="4"/>
        <v>7416</v>
      </c>
      <c r="R100" s="76">
        <f t="shared" si="4"/>
        <v>8106</v>
      </c>
      <c r="S100" s="77">
        <f t="shared" ref="S100:U100" si="5">S99/D99</f>
        <v>0.0434104938271605</v>
      </c>
      <c r="T100" s="77">
        <f t="shared" si="5"/>
        <v>0.0434104938271605</v>
      </c>
      <c r="U100" s="77">
        <f t="shared" si="5"/>
        <v>0.0463683127572016</v>
      </c>
    </row>
    <row r="101" s="2" customFormat="1" customHeight="1" spans="1:21">
      <c r="A101" s="14" t="s">
        <v>463</v>
      </c>
      <c r="B101" s="15"/>
      <c r="C101" s="15"/>
      <c r="D101" s="15"/>
      <c r="E101" s="15"/>
      <c r="F101" s="15"/>
      <c r="G101" s="15"/>
      <c r="H101" s="15"/>
      <c r="I101" s="87"/>
      <c r="J101" s="14" t="s">
        <v>307</v>
      </c>
      <c r="K101" s="15"/>
      <c r="L101" s="15"/>
      <c r="M101" s="88" t="s">
        <v>353</v>
      </c>
      <c r="N101" s="89"/>
      <c r="O101" s="89"/>
      <c r="P101" s="14" t="s">
        <v>310</v>
      </c>
      <c r="Q101" s="15"/>
      <c r="R101" s="15"/>
      <c r="S101" s="88" t="s">
        <v>354</v>
      </c>
      <c r="T101" s="89"/>
      <c r="U101" s="89"/>
    </row>
    <row r="102" s="1" customFormat="1" customHeight="1" spans="1:21">
      <c r="A102" s="78" t="s">
        <v>355</v>
      </c>
      <c r="B102" s="17" t="s">
        <v>26</v>
      </c>
      <c r="C102" s="17"/>
      <c r="D102" s="17" t="s">
        <v>27</v>
      </c>
      <c r="E102" s="18" t="s">
        <v>356</v>
      </c>
      <c r="F102" s="18"/>
      <c r="G102" s="17" t="s">
        <v>29</v>
      </c>
      <c r="H102" s="17"/>
      <c r="I102" s="17"/>
      <c r="J102" s="90" t="s">
        <v>27</v>
      </c>
      <c r="K102" s="90" t="s">
        <v>357</v>
      </c>
      <c r="L102" s="91" t="s">
        <v>358</v>
      </c>
      <c r="M102" s="90" t="s">
        <v>27</v>
      </c>
      <c r="N102" s="90" t="s">
        <v>357</v>
      </c>
      <c r="O102" s="91" t="s">
        <v>358</v>
      </c>
      <c r="P102" s="90" t="s">
        <v>27</v>
      </c>
      <c r="Q102" s="90" t="s">
        <v>357</v>
      </c>
      <c r="R102" s="91" t="s">
        <v>358</v>
      </c>
      <c r="S102" s="90" t="s">
        <v>27</v>
      </c>
      <c r="T102" s="90" t="s">
        <v>357</v>
      </c>
      <c r="U102" s="91" t="s">
        <v>358</v>
      </c>
    </row>
    <row r="103" s="1" customFormat="1" customHeight="1" spans="1:21">
      <c r="A103" s="78"/>
      <c r="B103" s="17"/>
      <c r="C103" s="17"/>
      <c r="D103" s="17"/>
      <c r="E103" s="17" t="s">
        <v>359</v>
      </c>
      <c r="F103" s="17" t="s">
        <v>360</v>
      </c>
      <c r="G103" s="17"/>
      <c r="H103" s="17"/>
      <c r="I103" s="17"/>
      <c r="J103" s="90"/>
      <c r="K103" s="90"/>
      <c r="L103" s="92"/>
      <c r="M103" s="90"/>
      <c r="N103" s="90"/>
      <c r="O103" s="92"/>
      <c r="P103" s="90"/>
      <c r="Q103" s="90"/>
      <c r="R103" s="92"/>
      <c r="S103" s="90"/>
      <c r="T103" s="90"/>
      <c r="U103" s="92"/>
    </row>
    <row r="104" s="3" customFormat="1" customHeight="1" spans="1:21">
      <c r="A104" s="19" t="s">
        <v>361</v>
      </c>
      <c r="B104" s="20" t="s">
        <v>32</v>
      </c>
      <c r="C104" s="21" t="s">
        <v>33</v>
      </c>
      <c r="D104" s="22" t="s">
        <v>34</v>
      </c>
      <c r="E104" s="22" t="s">
        <v>34</v>
      </c>
      <c r="F104" s="22" t="s">
        <v>34</v>
      </c>
      <c r="G104" s="23" t="s">
        <v>35</v>
      </c>
      <c r="H104" s="24"/>
      <c r="I104" s="93"/>
      <c r="J104" s="94">
        <v>10</v>
      </c>
      <c r="K104" s="94">
        <v>10</v>
      </c>
      <c r="L104" s="95">
        <v>10</v>
      </c>
      <c r="M104" s="94">
        <v>10</v>
      </c>
      <c r="N104" s="94">
        <v>10</v>
      </c>
      <c r="O104" s="94">
        <v>10</v>
      </c>
      <c r="P104" s="96">
        <v>10</v>
      </c>
      <c r="Q104" s="96">
        <v>10</v>
      </c>
      <c r="R104" s="96">
        <v>10</v>
      </c>
      <c r="S104" s="119"/>
      <c r="T104" s="119"/>
      <c r="U104" s="119"/>
    </row>
    <row r="105" s="3" customFormat="1" customHeight="1" spans="1:21">
      <c r="A105" s="25" t="s">
        <v>362</v>
      </c>
      <c r="B105" s="26" t="s">
        <v>36</v>
      </c>
      <c r="C105" s="27" t="s">
        <v>37</v>
      </c>
      <c r="D105" s="22" t="s">
        <v>34</v>
      </c>
      <c r="E105" s="22" t="s">
        <v>34</v>
      </c>
      <c r="F105" s="22" t="s">
        <v>34</v>
      </c>
      <c r="G105" s="23" t="s">
        <v>38</v>
      </c>
      <c r="H105" s="24"/>
      <c r="I105" s="93"/>
      <c r="J105" s="97">
        <v>10</v>
      </c>
      <c r="K105" s="97">
        <v>10</v>
      </c>
      <c r="L105" s="98">
        <v>10</v>
      </c>
      <c r="M105" s="97">
        <v>15</v>
      </c>
      <c r="N105" s="97">
        <v>15</v>
      </c>
      <c r="O105" s="97">
        <v>15</v>
      </c>
      <c r="P105" s="96">
        <v>15</v>
      </c>
      <c r="Q105" s="96">
        <v>15</v>
      </c>
      <c r="R105" s="96">
        <v>15</v>
      </c>
      <c r="S105" s="119"/>
      <c r="T105" s="119"/>
      <c r="U105" s="119"/>
    </row>
    <row r="106" s="3" customFormat="1" customHeight="1" spans="1:21">
      <c r="A106" s="25" t="s">
        <v>363</v>
      </c>
      <c r="B106" s="26" t="s">
        <v>39</v>
      </c>
      <c r="C106" s="27" t="s">
        <v>40</v>
      </c>
      <c r="D106" s="22" t="s">
        <v>34</v>
      </c>
      <c r="E106" s="22" t="s">
        <v>34</v>
      </c>
      <c r="F106" s="22" t="s">
        <v>34</v>
      </c>
      <c r="G106" s="23" t="s">
        <v>41</v>
      </c>
      <c r="H106" s="24"/>
      <c r="I106" s="93"/>
      <c r="J106" s="97">
        <v>15</v>
      </c>
      <c r="K106" s="97">
        <v>15</v>
      </c>
      <c r="L106" s="98">
        <v>15</v>
      </c>
      <c r="M106" s="97">
        <v>15</v>
      </c>
      <c r="N106" s="97">
        <v>15</v>
      </c>
      <c r="O106" s="97">
        <v>15</v>
      </c>
      <c r="P106" s="96">
        <v>20</v>
      </c>
      <c r="Q106" s="96">
        <v>20</v>
      </c>
      <c r="R106" s="96">
        <v>20</v>
      </c>
      <c r="S106" s="119"/>
      <c r="T106" s="119"/>
      <c r="U106" s="119"/>
    </row>
    <row r="107" s="3" customFormat="1" customHeight="1" spans="1:21">
      <c r="A107" s="28" t="s">
        <v>364</v>
      </c>
      <c r="B107" s="29" t="s">
        <v>42</v>
      </c>
      <c r="C107" s="27" t="s">
        <v>43</v>
      </c>
      <c r="D107" s="22" t="s">
        <v>34</v>
      </c>
      <c r="E107" s="22" t="s">
        <v>34</v>
      </c>
      <c r="F107" s="22" t="s">
        <v>34</v>
      </c>
      <c r="G107" s="23" t="s">
        <v>44</v>
      </c>
      <c r="H107" s="24"/>
      <c r="I107" s="93"/>
      <c r="J107" s="97">
        <v>5</v>
      </c>
      <c r="K107" s="97">
        <v>5</v>
      </c>
      <c r="L107" s="98">
        <v>5</v>
      </c>
      <c r="M107" s="97">
        <v>5</v>
      </c>
      <c r="N107" s="97">
        <v>5</v>
      </c>
      <c r="O107" s="97">
        <v>5</v>
      </c>
      <c r="P107" s="99">
        <v>5</v>
      </c>
      <c r="Q107" s="99">
        <v>5</v>
      </c>
      <c r="R107" s="99">
        <v>5</v>
      </c>
      <c r="S107" s="119"/>
      <c r="T107" s="119"/>
      <c r="U107" s="119"/>
    </row>
    <row r="108" s="3" customFormat="1" customHeight="1" spans="1:21">
      <c r="A108" s="28" t="s">
        <v>464</v>
      </c>
      <c r="B108" s="26"/>
      <c r="C108" s="27" t="s">
        <v>45</v>
      </c>
      <c r="D108" s="22" t="s">
        <v>34</v>
      </c>
      <c r="E108" s="22" t="s">
        <v>34</v>
      </c>
      <c r="F108" s="22" t="s">
        <v>34</v>
      </c>
      <c r="G108" s="23" t="s">
        <v>46</v>
      </c>
      <c r="H108" s="24"/>
      <c r="I108" s="93"/>
      <c r="J108" s="97">
        <v>5</v>
      </c>
      <c r="K108" s="97">
        <v>5</v>
      </c>
      <c r="L108" s="98">
        <v>5</v>
      </c>
      <c r="M108" s="97">
        <v>5</v>
      </c>
      <c r="N108" s="97">
        <v>5</v>
      </c>
      <c r="O108" s="97">
        <v>5</v>
      </c>
      <c r="P108" s="99">
        <v>5</v>
      </c>
      <c r="Q108" s="99">
        <v>5</v>
      </c>
      <c r="R108" s="99">
        <v>5</v>
      </c>
      <c r="S108" s="119"/>
      <c r="T108" s="119"/>
      <c r="U108" s="119"/>
    </row>
    <row r="109" s="3" customFormat="1" customHeight="1" spans="1:21">
      <c r="A109" s="25" t="s">
        <v>368</v>
      </c>
      <c r="B109" s="26" t="s">
        <v>55</v>
      </c>
      <c r="C109" s="27" t="s">
        <v>56</v>
      </c>
      <c r="D109" s="22" t="s">
        <v>34</v>
      </c>
      <c r="E109" s="22" t="s">
        <v>34</v>
      </c>
      <c r="F109" s="22" t="s">
        <v>34</v>
      </c>
      <c r="G109" s="23" t="s">
        <v>57</v>
      </c>
      <c r="H109" s="24"/>
      <c r="I109" s="93"/>
      <c r="J109" s="97">
        <v>15</v>
      </c>
      <c r="K109" s="97">
        <v>15</v>
      </c>
      <c r="L109" s="98">
        <v>15</v>
      </c>
      <c r="M109" s="97">
        <v>15</v>
      </c>
      <c r="N109" s="97">
        <v>15</v>
      </c>
      <c r="O109" s="97">
        <v>15</v>
      </c>
      <c r="P109" s="99">
        <v>15</v>
      </c>
      <c r="Q109" s="99">
        <v>15</v>
      </c>
      <c r="R109" s="99">
        <v>15</v>
      </c>
      <c r="S109" s="119"/>
      <c r="T109" s="119"/>
      <c r="U109" s="119"/>
    </row>
    <row r="110" s="3" customFormat="1" customHeight="1" spans="1:21">
      <c r="A110" s="19" t="s">
        <v>369</v>
      </c>
      <c r="B110" s="33" t="s">
        <v>58</v>
      </c>
      <c r="C110" s="27" t="s">
        <v>59</v>
      </c>
      <c r="D110" s="22" t="s">
        <v>34</v>
      </c>
      <c r="E110" s="22" t="s">
        <v>34</v>
      </c>
      <c r="F110" s="22" t="s">
        <v>34</v>
      </c>
      <c r="G110" s="23" t="s">
        <v>60</v>
      </c>
      <c r="H110" s="24"/>
      <c r="I110" s="93"/>
      <c r="J110" s="97">
        <v>30</v>
      </c>
      <c r="K110" s="97">
        <v>30</v>
      </c>
      <c r="L110" s="98">
        <v>30</v>
      </c>
      <c r="M110" s="97">
        <v>30</v>
      </c>
      <c r="N110" s="97">
        <v>30</v>
      </c>
      <c r="O110" s="97">
        <v>30</v>
      </c>
      <c r="P110" s="99">
        <v>30</v>
      </c>
      <c r="Q110" s="99">
        <v>30</v>
      </c>
      <c r="R110" s="99">
        <v>30</v>
      </c>
      <c r="S110" s="119"/>
      <c r="T110" s="119"/>
      <c r="U110" s="119"/>
    </row>
    <row r="111" s="3" customFormat="1" customHeight="1" spans="1:22">
      <c r="A111" s="19" t="s">
        <v>370</v>
      </c>
      <c r="B111" s="33" t="s">
        <v>61</v>
      </c>
      <c r="C111" s="34" t="s">
        <v>62</v>
      </c>
      <c r="D111" s="22" t="s">
        <v>34</v>
      </c>
      <c r="E111" s="22" t="s">
        <v>34</v>
      </c>
      <c r="F111" s="22" t="s">
        <v>34</v>
      </c>
      <c r="G111" s="23" t="s">
        <v>63</v>
      </c>
      <c r="H111" s="24"/>
      <c r="I111" s="93"/>
      <c r="J111" s="97">
        <v>0</v>
      </c>
      <c r="K111" s="97">
        <v>0</v>
      </c>
      <c r="L111" s="97">
        <v>0</v>
      </c>
      <c r="M111" s="97">
        <v>0</v>
      </c>
      <c r="N111" s="97">
        <v>0</v>
      </c>
      <c r="O111" s="97">
        <v>0</v>
      </c>
      <c r="P111" s="97">
        <v>0</v>
      </c>
      <c r="Q111" s="97">
        <v>0</v>
      </c>
      <c r="R111" s="97">
        <v>0</v>
      </c>
      <c r="S111" s="119"/>
      <c r="T111" s="119"/>
      <c r="U111" s="119"/>
      <c r="V111" s="120" t="s">
        <v>371</v>
      </c>
    </row>
    <row r="112" s="3" customFormat="1" customHeight="1" spans="1:21">
      <c r="A112" s="25" t="s">
        <v>372</v>
      </c>
      <c r="B112" s="35" t="s">
        <v>373</v>
      </c>
      <c r="C112" s="27" t="s">
        <v>65</v>
      </c>
      <c r="D112" s="36"/>
      <c r="E112" s="36"/>
      <c r="F112" s="36" t="s">
        <v>34</v>
      </c>
      <c r="G112" s="37" t="s">
        <v>66</v>
      </c>
      <c r="H112" s="38"/>
      <c r="I112" s="100"/>
      <c r="J112" s="101"/>
      <c r="K112" s="101"/>
      <c r="L112" s="101">
        <v>20</v>
      </c>
      <c r="M112" s="101"/>
      <c r="N112" s="101"/>
      <c r="O112" s="101">
        <v>20</v>
      </c>
      <c r="P112" s="102"/>
      <c r="Q112" s="102"/>
      <c r="R112" s="102">
        <v>30</v>
      </c>
      <c r="S112" s="119"/>
      <c r="T112" s="119"/>
      <c r="U112" s="119"/>
    </row>
    <row r="113" s="3" customFormat="1" customHeight="1" spans="1:21">
      <c r="A113" s="25" t="s">
        <v>374</v>
      </c>
      <c r="B113" s="39"/>
      <c r="C113" s="27" t="s">
        <v>67</v>
      </c>
      <c r="D113" s="40"/>
      <c r="E113" s="40"/>
      <c r="F113" s="40"/>
      <c r="G113" s="41"/>
      <c r="H113" s="42"/>
      <c r="I113" s="103"/>
      <c r="J113" s="104"/>
      <c r="K113" s="104"/>
      <c r="L113" s="104"/>
      <c r="M113" s="104"/>
      <c r="N113" s="104"/>
      <c r="O113" s="104"/>
      <c r="P113" s="105"/>
      <c r="Q113" s="105"/>
      <c r="R113" s="105"/>
      <c r="S113" s="119"/>
      <c r="T113" s="119"/>
      <c r="U113" s="119"/>
    </row>
    <row r="114" s="3" customFormat="1" customHeight="1" spans="1:21">
      <c r="A114" s="25" t="s">
        <v>465</v>
      </c>
      <c r="B114" s="26"/>
      <c r="C114" s="27" t="s">
        <v>466</v>
      </c>
      <c r="D114" s="27"/>
      <c r="E114" s="22"/>
      <c r="F114" s="22" t="s">
        <v>34</v>
      </c>
      <c r="G114" s="23" t="s">
        <v>69</v>
      </c>
      <c r="H114" s="24"/>
      <c r="I114" s="93"/>
      <c r="J114" s="106"/>
      <c r="K114" s="106"/>
      <c r="L114" s="107">
        <v>40</v>
      </c>
      <c r="M114" s="106"/>
      <c r="N114" s="106"/>
      <c r="O114" s="106">
        <v>40</v>
      </c>
      <c r="P114" s="108"/>
      <c r="Q114" s="108"/>
      <c r="R114" s="108">
        <v>40</v>
      </c>
      <c r="S114" s="121"/>
      <c r="T114" s="121"/>
      <c r="U114" s="121">
        <v>11.5</v>
      </c>
    </row>
    <row r="115" s="3" customFormat="1" customHeight="1" spans="1:21">
      <c r="A115" s="25" t="s">
        <v>467</v>
      </c>
      <c r="B115" s="26" t="s">
        <v>468</v>
      </c>
      <c r="C115" s="27" t="s">
        <v>469</v>
      </c>
      <c r="D115" s="22" t="s">
        <v>34</v>
      </c>
      <c r="E115" s="22" t="s">
        <v>34</v>
      </c>
      <c r="F115" s="22" t="s">
        <v>34</v>
      </c>
      <c r="G115" s="23" t="s">
        <v>470</v>
      </c>
      <c r="H115" s="24"/>
      <c r="I115" s="93"/>
      <c r="J115" s="106">
        <v>25</v>
      </c>
      <c r="K115" s="106">
        <v>25</v>
      </c>
      <c r="L115" s="107">
        <v>25</v>
      </c>
      <c r="M115" s="106">
        <v>25</v>
      </c>
      <c r="N115" s="106">
        <v>25</v>
      </c>
      <c r="O115" s="106">
        <v>25</v>
      </c>
      <c r="P115" s="108">
        <v>25</v>
      </c>
      <c r="Q115" s="108">
        <v>25</v>
      </c>
      <c r="R115" s="108">
        <v>25</v>
      </c>
      <c r="S115" s="121">
        <v>3.5</v>
      </c>
      <c r="T115" s="121">
        <v>3.5</v>
      </c>
      <c r="U115" s="121">
        <v>3.5</v>
      </c>
    </row>
    <row r="116" s="3" customFormat="1" customHeight="1" spans="1:21">
      <c r="A116" s="25" t="s">
        <v>377</v>
      </c>
      <c r="B116" s="26" t="s">
        <v>378</v>
      </c>
      <c r="C116" s="27" t="s">
        <v>74</v>
      </c>
      <c r="D116" s="22" t="s">
        <v>34</v>
      </c>
      <c r="E116" s="22" t="s">
        <v>34</v>
      </c>
      <c r="F116" s="22" t="s">
        <v>34</v>
      </c>
      <c r="G116" s="23" t="s">
        <v>75</v>
      </c>
      <c r="H116" s="24"/>
      <c r="I116" s="93"/>
      <c r="J116" s="94">
        <v>12</v>
      </c>
      <c r="K116" s="94">
        <v>12</v>
      </c>
      <c r="L116" s="95">
        <v>12</v>
      </c>
      <c r="M116" s="94">
        <v>12</v>
      </c>
      <c r="N116" s="94">
        <v>12</v>
      </c>
      <c r="O116" s="94">
        <v>12</v>
      </c>
      <c r="P116" s="96">
        <v>15</v>
      </c>
      <c r="Q116" s="96">
        <v>15</v>
      </c>
      <c r="R116" s="96">
        <v>15</v>
      </c>
      <c r="S116" s="119" t="s">
        <v>379</v>
      </c>
      <c r="T116" s="119" t="s">
        <v>379</v>
      </c>
      <c r="U116" s="119" t="s">
        <v>379</v>
      </c>
    </row>
    <row r="117" s="3" customFormat="1" customHeight="1" spans="1:21">
      <c r="A117" s="25" t="s">
        <v>471</v>
      </c>
      <c r="B117" s="26" t="s">
        <v>472</v>
      </c>
      <c r="C117" s="27" t="s">
        <v>77</v>
      </c>
      <c r="D117" s="22" t="s">
        <v>34</v>
      </c>
      <c r="E117" s="22" t="s">
        <v>34</v>
      </c>
      <c r="F117" s="22" t="s">
        <v>34</v>
      </c>
      <c r="G117" s="23" t="s">
        <v>473</v>
      </c>
      <c r="H117" s="24"/>
      <c r="I117" s="93"/>
      <c r="J117" s="106">
        <v>10</v>
      </c>
      <c r="K117" s="106">
        <v>10</v>
      </c>
      <c r="L117" s="107">
        <v>10</v>
      </c>
      <c r="M117" s="106">
        <v>10</v>
      </c>
      <c r="N117" s="106">
        <v>10</v>
      </c>
      <c r="O117" s="106">
        <v>10</v>
      </c>
      <c r="P117" s="108">
        <v>10</v>
      </c>
      <c r="Q117" s="108">
        <v>10</v>
      </c>
      <c r="R117" s="108">
        <v>10</v>
      </c>
      <c r="S117" s="121">
        <v>0.12</v>
      </c>
      <c r="T117" s="121">
        <v>0.12</v>
      </c>
      <c r="U117" s="121">
        <v>0.12</v>
      </c>
    </row>
    <row r="118" s="3" customFormat="1" customHeight="1" spans="1:21">
      <c r="A118" s="25" t="s">
        <v>474</v>
      </c>
      <c r="B118" s="26" t="s">
        <v>472</v>
      </c>
      <c r="C118" s="27" t="s">
        <v>79</v>
      </c>
      <c r="D118" s="22" t="s">
        <v>34</v>
      </c>
      <c r="E118" s="22" t="s">
        <v>34</v>
      </c>
      <c r="F118" s="22" t="s">
        <v>34</v>
      </c>
      <c r="G118" s="23" t="s">
        <v>475</v>
      </c>
      <c r="H118" s="24"/>
      <c r="I118" s="93"/>
      <c r="J118" s="106">
        <v>10</v>
      </c>
      <c r="K118" s="106">
        <v>10</v>
      </c>
      <c r="L118" s="107">
        <v>10</v>
      </c>
      <c r="M118" s="106">
        <v>10</v>
      </c>
      <c r="N118" s="106">
        <v>10</v>
      </c>
      <c r="O118" s="106">
        <v>10</v>
      </c>
      <c r="P118" s="108">
        <v>10</v>
      </c>
      <c r="Q118" s="108">
        <v>10</v>
      </c>
      <c r="R118" s="108">
        <v>10</v>
      </c>
      <c r="S118" s="121">
        <v>0.17</v>
      </c>
      <c r="T118" s="121">
        <v>0.17</v>
      </c>
      <c r="U118" s="121">
        <v>0.17</v>
      </c>
    </row>
    <row r="119" s="3" customFormat="1" customHeight="1" spans="1:21">
      <c r="A119" s="19" t="s">
        <v>476</v>
      </c>
      <c r="B119" s="26" t="s">
        <v>472</v>
      </c>
      <c r="C119" s="32" t="s">
        <v>83</v>
      </c>
      <c r="D119" s="22" t="s">
        <v>34</v>
      </c>
      <c r="E119" s="22" t="s">
        <v>34</v>
      </c>
      <c r="F119" s="22" t="s">
        <v>34</v>
      </c>
      <c r="G119" s="23" t="s">
        <v>84</v>
      </c>
      <c r="H119" s="24"/>
      <c r="I119" s="93"/>
      <c r="J119" s="106">
        <v>10</v>
      </c>
      <c r="K119" s="106">
        <v>10</v>
      </c>
      <c r="L119" s="107">
        <v>10</v>
      </c>
      <c r="M119" s="106">
        <v>10</v>
      </c>
      <c r="N119" s="106">
        <v>10</v>
      </c>
      <c r="O119" s="106">
        <v>10</v>
      </c>
      <c r="P119" s="108">
        <v>10</v>
      </c>
      <c r="Q119" s="108">
        <v>10</v>
      </c>
      <c r="R119" s="108">
        <v>10</v>
      </c>
      <c r="S119" s="121">
        <v>1.19</v>
      </c>
      <c r="T119" s="121">
        <v>1.19</v>
      </c>
      <c r="U119" s="121">
        <v>1.19</v>
      </c>
    </row>
    <row r="120" s="3" customFormat="1" customHeight="1" spans="1:21">
      <c r="A120" s="19" t="s">
        <v>477</v>
      </c>
      <c r="B120" s="26" t="s">
        <v>472</v>
      </c>
      <c r="C120" s="32" t="s">
        <v>85</v>
      </c>
      <c r="D120" s="22" t="s">
        <v>34</v>
      </c>
      <c r="E120" s="22" t="s">
        <v>34</v>
      </c>
      <c r="F120" s="22" t="s">
        <v>34</v>
      </c>
      <c r="G120" s="23" t="s">
        <v>86</v>
      </c>
      <c r="H120" s="24"/>
      <c r="I120" s="93"/>
      <c r="J120" s="106">
        <v>10</v>
      </c>
      <c r="K120" s="106">
        <v>10</v>
      </c>
      <c r="L120" s="107">
        <v>10</v>
      </c>
      <c r="M120" s="106">
        <v>10</v>
      </c>
      <c r="N120" s="106">
        <v>10</v>
      </c>
      <c r="O120" s="106">
        <v>10</v>
      </c>
      <c r="P120" s="108">
        <v>10</v>
      </c>
      <c r="Q120" s="108">
        <v>10</v>
      </c>
      <c r="R120" s="108">
        <v>10</v>
      </c>
      <c r="S120" s="121">
        <v>0.23</v>
      </c>
      <c r="T120" s="121">
        <v>0.23</v>
      </c>
      <c r="U120" s="121">
        <v>0.23</v>
      </c>
    </row>
    <row r="121" s="3" customFormat="1" customHeight="1" spans="1:21">
      <c r="A121" s="19" t="s">
        <v>478</v>
      </c>
      <c r="B121" s="26" t="s">
        <v>472</v>
      </c>
      <c r="C121" s="32" t="s">
        <v>87</v>
      </c>
      <c r="D121" s="22" t="s">
        <v>34</v>
      </c>
      <c r="E121" s="22" t="s">
        <v>34</v>
      </c>
      <c r="F121" s="22" t="s">
        <v>34</v>
      </c>
      <c r="G121" s="23" t="s">
        <v>88</v>
      </c>
      <c r="H121" s="24"/>
      <c r="I121" s="93"/>
      <c r="J121" s="106">
        <v>10</v>
      </c>
      <c r="K121" s="106">
        <v>10</v>
      </c>
      <c r="L121" s="107">
        <v>10</v>
      </c>
      <c r="M121" s="106">
        <v>10</v>
      </c>
      <c r="N121" s="106">
        <v>10</v>
      </c>
      <c r="O121" s="106">
        <v>10</v>
      </c>
      <c r="P121" s="108">
        <v>10</v>
      </c>
      <c r="Q121" s="108">
        <v>10</v>
      </c>
      <c r="R121" s="108">
        <v>10</v>
      </c>
      <c r="S121" s="121">
        <v>0.15</v>
      </c>
      <c r="T121" s="121">
        <v>0.15</v>
      </c>
      <c r="U121" s="121">
        <v>0.15</v>
      </c>
    </row>
    <row r="122" s="3" customFormat="1" customHeight="1" spans="1:21">
      <c r="A122" s="19" t="s">
        <v>479</v>
      </c>
      <c r="B122" s="26" t="s">
        <v>472</v>
      </c>
      <c r="C122" s="32" t="s">
        <v>89</v>
      </c>
      <c r="D122" s="22" t="s">
        <v>34</v>
      </c>
      <c r="E122" s="22" t="s">
        <v>34</v>
      </c>
      <c r="F122" s="22" t="s">
        <v>34</v>
      </c>
      <c r="G122" s="23" t="s">
        <v>480</v>
      </c>
      <c r="H122" s="24"/>
      <c r="I122" s="93"/>
      <c r="J122" s="106">
        <v>10</v>
      </c>
      <c r="K122" s="106">
        <v>10</v>
      </c>
      <c r="L122" s="107">
        <v>10</v>
      </c>
      <c r="M122" s="106">
        <v>10</v>
      </c>
      <c r="N122" s="106">
        <v>10</v>
      </c>
      <c r="O122" s="106">
        <v>10</v>
      </c>
      <c r="P122" s="108">
        <v>10</v>
      </c>
      <c r="Q122" s="108">
        <v>10</v>
      </c>
      <c r="R122" s="108">
        <v>10</v>
      </c>
      <c r="S122" s="121">
        <v>0.05</v>
      </c>
      <c r="T122" s="121">
        <v>0.05</v>
      </c>
      <c r="U122" s="121">
        <v>0.05</v>
      </c>
    </row>
    <row r="123" s="3" customFormat="1" customHeight="1" spans="1:21">
      <c r="A123" s="25" t="s">
        <v>383</v>
      </c>
      <c r="B123" s="47" t="s">
        <v>95</v>
      </c>
      <c r="C123" s="27" t="s">
        <v>96</v>
      </c>
      <c r="D123" s="22" t="s">
        <v>34</v>
      </c>
      <c r="E123" s="22" t="s">
        <v>34</v>
      </c>
      <c r="F123" s="22" t="s">
        <v>34</v>
      </c>
      <c r="G123" s="23" t="s">
        <v>97</v>
      </c>
      <c r="H123" s="24"/>
      <c r="I123" s="93"/>
      <c r="J123" s="106">
        <v>10</v>
      </c>
      <c r="K123" s="106">
        <v>10</v>
      </c>
      <c r="L123" s="107">
        <v>10</v>
      </c>
      <c r="M123" s="106">
        <v>10</v>
      </c>
      <c r="N123" s="106">
        <v>10</v>
      </c>
      <c r="O123" s="106">
        <v>10</v>
      </c>
      <c r="P123" s="108">
        <v>10</v>
      </c>
      <c r="Q123" s="108">
        <v>10</v>
      </c>
      <c r="R123" s="108">
        <v>10</v>
      </c>
      <c r="S123" s="121">
        <v>0.09</v>
      </c>
      <c r="T123" s="121">
        <v>0.09</v>
      </c>
      <c r="U123" s="121">
        <v>0.09</v>
      </c>
    </row>
    <row r="124" s="3" customFormat="1" customHeight="1" spans="1:21">
      <c r="A124" s="19" t="s">
        <v>435</v>
      </c>
      <c r="B124" s="33" t="s">
        <v>385</v>
      </c>
      <c r="C124" s="127" t="s">
        <v>436</v>
      </c>
      <c r="D124" s="22" t="s">
        <v>34</v>
      </c>
      <c r="E124" s="22" t="s">
        <v>34</v>
      </c>
      <c r="F124" s="22" t="s">
        <v>34</v>
      </c>
      <c r="G124" s="37" t="s">
        <v>437</v>
      </c>
      <c r="H124" s="38"/>
      <c r="I124" s="100"/>
      <c r="J124" s="97">
        <v>60</v>
      </c>
      <c r="K124" s="97">
        <v>60</v>
      </c>
      <c r="L124" s="98">
        <v>60</v>
      </c>
      <c r="M124" s="97">
        <v>70</v>
      </c>
      <c r="N124" s="97">
        <v>70</v>
      </c>
      <c r="O124" s="97">
        <v>70</v>
      </c>
      <c r="P124" s="96">
        <v>74</v>
      </c>
      <c r="Q124" s="96">
        <v>74</v>
      </c>
      <c r="R124" s="96">
        <v>74</v>
      </c>
      <c r="S124" s="119" t="s">
        <v>379</v>
      </c>
      <c r="T124" s="119" t="s">
        <v>379</v>
      </c>
      <c r="U124" s="119" t="s">
        <v>379</v>
      </c>
    </row>
    <row r="125" s="3" customFormat="1" customHeight="1" spans="1:21">
      <c r="A125" s="19" t="s">
        <v>393</v>
      </c>
      <c r="B125" s="33" t="s">
        <v>110</v>
      </c>
      <c r="C125" s="21" t="s">
        <v>394</v>
      </c>
      <c r="D125" s="22" t="s">
        <v>34</v>
      </c>
      <c r="E125" s="22" t="s">
        <v>34</v>
      </c>
      <c r="F125" s="22" t="s">
        <v>34</v>
      </c>
      <c r="G125" s="55"/>
      <c r="H125" s="24"/>
      <c r="I125" s="93"/>
      <c r="J125" s="97">
        <v>30</v>
      </c>
      <c r="K125" s="97">
        <v>30</v>
      </c>
      <c r="L125" s="98">
        <v>30</v>
      </c>
      <c r="M125" s="97">
        <v>30</v>
      </c>
      <c r="N125" s="97">
        <v>30</v>
      </c>
      <c r="O125" s="97">
        <v>30</v>
      </c>
      <c r="P125" s="96">
        <v>40</v>
      </c>
      <c r="Q125" s="96">
        <v>40</v>
      </c>
      <c r="R125" s="96">
        <v>40</v>
      </c>
      <c r="S125" s="119">
        <v>1.47</v>
      </c>
      <c r="T125" s="119">
        <v>1.47</v>
      </c>
      <c r="U125" s="119">
        <v>1.47</v>
      </c>
    </row>
    <row r="126" s="3" customFormat="1" customHeight="1" spans="1:21">
      <c r="A126" s="19" t="s">
        <v>395</v>
      </c>
      <c r="B126" s="54" t="s">
        <v>117</v>
      </c>
      <c r="C126" s="56" t="s">
        <v>120</v>
      </c>
      <c r="D126" s="22" t="s">
        <v>34</v>
      </c>
      <c r="E126" s="22" t="s">
        <v>34</v>
      </c>
      <c r="F126" s="22" t="s">
        <v>34</v>
      </c>
      <c r="G126" s="23" t="s">
        <v>121</v>
      </c>
      <c r="H126" s="24"/>
      <c r="I126" s="93"/>
      <c r="J126" s="97">
        <v>100</v>
      </c>
      <c r="K126" s="97">
        <v>100</v>
      </c>
      <c r="L126" s="98">
        <v>100</v>
      </c>
      <c r="M126" s="97">
        <v>100</v>
      </c>
      <c r="N126" s="97">
        <v>100</v>
      </c>
      <c r="O126" s="97">
        <v>100</v>
      </c>
      <c r="P126" s="96">
        <v>120</v>
      </c>
      <c r="Q126" s="96">
        <v>120</v>
      </c>
      <c r="R126" s="96">
        <v>120</v>
      </c>
      <c r="S126" s="119"/>
      <c r="T126" s="119"/>
      <c r="U126" s="119"/>
    </row>
    <row r="127" s="3" customFormat="1" customHeight="1" spans="1:21">
      <c r="A127" s="19" t="s">
        <v>481</v>
      </c>
      <c r="B127" s="20" t="s">
        <v>482</v>
      </c>
      <c r="C127" s="34" t="s">
        <v>483</v>
      </c>
      <c r="D127" s="22" t="s">
        <v>34</v>
      </c>
      <c r="E127" s="22"/>
      <c r="F127" s="22"/>
      <c r="G127" s="59" t="s">
        <v>484</v>
      </c>
      <c r="H127" s="59"/>
      <c r="I127" s="59"/>
      <c r="J127" s="94">
        <v>120</v>
      </c>
      <c r="K127" s="94"/>
      <c r="L127" s="94"/>
      <c r="M127" s="94">
        <v>150</v>
      </c>
      <c r="N127" s="94"/>
      <c r="O127" s="94"/>
      <c r="P127" s="94">
        <v>150</v>
      </c>
      <c r="Q127" s="94"/>
      <c r="R127" s="94"/>
      <c r="S127" s="119">
        <v>28.3</v>
      </c>
      <c r="T127" s="119"/>
      <c r="U127" s="119"/>
    </row>
    <row r="128" s="3" customFormat="1" customHeight="1" spans="1:21">
      <c r="A128" s="19" t="s">
        <v>485</v>
      </c>
      <c r="B128" s="20" t="s">
        <v>486</v>
      </c>
      <c r="C128" s="34" t="s">
        <v>487</v>
      </c>
      <c r="D128" s="22"/>
      <c r="E128" s="22" t="s">
        <v>34</v>
      </c>
      <c r="F128" s="22" t="s">
        <v>34</v>
      </c>
      <c r="G128" s="59" t="s">
        <v>488</v>
      </c>
      <c r="H128" s="59"/>
      <c r="I128" s="59"/>
      <c r="J128" s="94"/>
      <c r="K128" s="94">
        <v>120</v>
      </c>
      <c r="L128" s="94">
        <v>120</v>
      </c>
      <c r="M128" s="94"/>
      <c r="N128" s="94">
        <v>150</v>
      </c>
      <c r="O128" s="94">
        <v>150</v>
      </c>
      <c r="P128" s="94"/>
      <c r="Q128" s="94">
        <v>150</v>
      </c>
      <c r="R128" s="94">
        <v>150</v>
      </c>
      <c r="S128" s="119"/>
      <c r="T128" s="119">
        <v>28.3</v>
      </c>
      <c r="U128" s="119">
        <v>28.3</v>
      </c>
    </row>
    <row r="129" s="3" customFormat="1" customHeight="1" spans="1:21">
      <c r="A129" s="19" t="s">
        <v>404</v>
      </c>
      <c r="B129" s="20" t="s">
        <v>143</v>
      </c>
      <c r="C129" s="34" t="s">
        <v>144</v>
      </c>
      <c r="D129" s="22" t="s">
        <v>34</v>
      </c>
      <c r="E129" s="22" t="s">
        <v>34</v>
      </c>
      <c r="F129" s="22" t="s">
        <v>34</v>
      </c>
      <c r="G129" s="23" t="s">
        <v>145</v>
      </c>
      <c r="H129" s="24"/>
      <c r="I129" s="93"/>
      <c r="J129" s="94">
        <v>130</v>
      </c>
      <c r="K129" s="94">
        <v>130</v>
      </c>
      <c r="L129" s="95">
        <v>130</v>
      </c>
      <c r="M129" s="94">
        <v>130</v>
      </c>
      <c r="N129" s="94">
        <v>130</v>
      </c>
      <c r="O129" s="94">
        <v>130</v>
      </c>
      <c r="P129" s="96">
        <v>130</v>
      </c>
      <c r="Q129" s="96">
        <v>130</v>
      </c>
      <c r="R129" s="96">
        <v>130</v>
      </c>
      <c r="S129" s="119">
        <v>14.74</v>
      </c>
      <c r="T129" s="119">
        <v>14.74</v>
      </c>
      <c r="U129" s="119">
        <v>14.74</v>
      </c>
    </row>
    <row r="130" s="3" customFormat="1" customHeight="1" spans="1:21">
      <c r="A130" s="19" t="s">
        <v>405</v>
      </c>
      <c r="B130" s="61" t="s">
        <v>406</v>
      </c>
      <c r="C130" s="32" t="s">
        <v>407</v>
      </c>
      <c r="D130" s="22" t="s">
        <v>34</v>
      </c>
      <c r="E130" s="22" t="s">
        <v>34</v>
      </c>
      <c r="F130" s="22" t="s">
        <v>34</v>
      </c>
      <c r="G130" s="23" t="s">
        <v>148</v>
      </c>
      <c r="H130" s="24"/>
      <c r="I130" s="93"/>
      <c r="J130" s="97">
        <v>80</v>
      </c>
      <c r="K130" s="97">
        <v>80</v>
      </c>
      <c r="L130" s="98">
        <v>80</v>
      </c>
      <c r="M130" s="97">
        <v>80</v>
      </c>
      <c r="N130" s="97">
        <v>80</v>
      </c>
      <c r="O130" s="97">
        <v>80</v>
      </c>
      <c r="P130" s="96">
        <v>100</v>
      </c>
      <c r="Q130" s="96">
        <v>100</v>
      </c>
      <c r="R130" s="96">
        <v>100</v>
      </c>
      <c r="S130" s="119">
        <v>2.3</v>
      </c>
      <c r="T130" s="119">
        <v>2.3</v>
      </c>
      <c r="U130" s="119">
        <v>2.3</v>
      </c>
    </row>
    <row r="131" s="3" customFormat="1" customHeight="1" spans="1:21">
      <c r="A131" s="25" t="s">
        <v>409</v>
      </c>
      <c r="B131" s="29" t="s">
        <v>151</v>
      </c>
      <c r="C131" s="27" t="s">
        <v>152</v>
      </c>
      <c r="D131" s="22" t="s">
        <v>34</v>
      </c>
      <c r="E131" s="22" t="s">
        <v>34</v>
      </c>
      <c r="F131" s="22" t="s">
        <v>34</v>
      </c>
      <c r="G131" s="66" t="s">
        <v>410</v>
      </c>
      <c r="H131" s="66"/>
      <c r="I131" s="66"/>
      <c r="J131" s="106">
        <v>70</v>
      </c>
      <c r="K131" s="106">
        <v>70</v>
      </c>
      <c r="L131" s="106">
        <v>70</v>
      </c>
      <c r="M131" s="106">
        <v>70</v>
      </c>
      <c r="N131" s="106">
        <v>70</v>
      </c>
      <c r="O131" s="106">
        <v>70</v>
      </c>
      <c r="P131" s="96">
        <v>80</v>
      </c>
      <c r="Q131" s="96">
        <v>80</v>
      </c>
      <c r="R131" s="96">
        <v>80</v>
      </c>
      <c r="S131" s="119"/>
      <c r="T131" s="119"/>
      <c r="U131" s="119"/>
    </row>
    <row r="132" s="3" customFormat="1" customHeight="1" spans="1:21">
      <c r="A132" s="19" t="s">
        <v>411</v>
      </c>
      <c r="B132" s="30"/>
      <c r="C132" s="32" t="s">
        <v>154</v>
      </c>
      <c r="D132" s="22" t="s">
        <v>34</v>
      </c>
      <c r="E132" s="22" t="s">
        <v>34</v>
      </c>
      <c r="F132" s="22" t="s">
        <v>34</v>
      </c>
      <c r="G132" s="66" t="s">
        <v>155</v>
      </c>
      <c r="H132" s="66"/>
      <c r="I132" s="66"/>
      <c r="J132" s="97">
        <v>60</v>
      </c>
      <c r="K132" s="97">
        <v>60</v>
      </c>
      <c r="L132" s="97">
        <v>60</v>
      </c>
      <c r="M132" s="106">
        <v>70</v>
      </c>
      <c r="N132" s="106">
        <v>70</v>
      </c>
      <c r="O132" s="106">
        <v>70</v>
      </c>
      <c r="P132" s="96">
        <v>80</v>
      </c>
      <c r="Q132" s="96">
        <v>80</v>
      </c>
      <c r="R132" s="96">
        <v>80</v>
      </c>
      <c r="S132" s="119"/>
      <c r="T132" s="119"/>
      <c r="U132" s="119"/>
    </row>
    <row r="133" s="3" customFormat="1" customHeight="1" spans="1:21">
      <c r="A133" s="25" t="s">
        <v>412</v>
      </c>
      <c r="B133" s="30"/>
      <c r="C133" s="32" t="s">
        <v>156</v>
      </c>
      <c r="D133" s="22" t="s">
        <v>34</v>
      </c>
      <c r="E133" s="22"/>
      <c r="F133" s="22"/>
      <c r="G133" s="66" t="s">
        <v>157</v>
      </c>
      <c r="H133" s="66"/>
      <c r="I133" s="66"/>
      <c r="J133" s="94">
        <v>60</v>
      </c>
      <c r="K133" s="106"/>
      <c r="L133" s="106"/>
      <c r="M133" s="94">
        <v>60</v>
      </c>
      <c r="N133" s="106"/>
      <c r="O133" s="106"/>
      <c r="P133" s="96">
        <v>60</v>
      </c>
      <c r="Q133" s="96"/>
      <c r="R133" s="96"/>
      <c r="S133" s="119"/>
      <c r="T133" s="119"/>
      <c r="U133" s="119"/>
    </row>
    <row r="134" s="3" customFormat="1" customHeight="1" spans="1:21">
      <c r="A134" s="25" t="s">
        <v>413</v>
      </c>
      <c r="B134" s="30"/>
      <c r="C134" s="32" t="s">
        <v>158</v>
      </c>
      <c r="D134" s="27"/>
      <c r="E134" s="22" t="s">
        <v>34</v>
      </c>
      <c r="F134" s="22" t="s">
        <v>34</v>
      </c>
      <c r="G134" s="66" t="s">
        <v>414</v>
      </c>
      <c r="H134" s="66"/>
      <c r="I134" s="66"/>
      <c r="J134" s="106"/>
      <c r="K134" s="97">
        <v>80</v>
      </c>
      <c r="L134" s="97">
        <v>80</v>
      </c>
      <c r="M134" s="106"/>
      <c r="N134" s="97">
        <v>80</v>
      </c>
      <c r="O134" s="97">
        <v>80</v>
      </c>
      <c r="P134" s="96"/>
      <c r="Q134" s="96">
        <v>100</v>
      </c>
      <c r="R134" s="96">
        <v>100</v>
      </c>
      <c r="S134" s="119"/>
      <c r="T134" s="119"/>
      <c r="U134" s="119"/>
    </row>
    <row r="135" s="3" customFormat="1" customHeight="1" spans="1:21">
      <c r="A135" s="25" t="s">
        <v>415</v>
      </c>
      <c r="B135" s="30"/>
      <c r="C135" s="32" t="s">
        <v>160</v>
      </c>
      <c r="D135" s="27"/>
      <c r="E135" s="22" t="s">
        <v>34</v>
      </c>
      <c r="F135" s="22"/>
      <c r="G135" s="66" t="s">
        <v>416</v>
      </c>
      <c r="H135" s="66"/>
      <c r="I135" s="66"/>
      <c r="J135" s="106"/>
      <c r="K135" s="97">
        <v>60</v>
      </c>
      <c r="L135" s="98"/>
      <c r="M135" s="106"/>
      <c r="N135" s="97">
        <v>80</v>
      </c>
      <c r="O135" s="97"/>
      <c r="P135" s="96"/>
      <c r="Q135" s="96">
        <v>80</v>
      </c>
      <c r="R135" s="96"/>
      <c r="S135" s="119"/>
      <c r="T135" s="119"/>
      <c r="U135" s="119"/>
    </row>
    <row r="136" s="3" customFormat="1" customHeight="1" spans="1:21">
      <c r="A136" s="25" t="s">
        <v>417</v>
      </c>
      <c r="B136" s="30"/>
      <c r="C136" s="34" t="s">
        <v>162</v>
      </c>
      <c r="D136" s="27"/>
      <c r="E136" s="27"/>
      <c r="F136" s="22" t="s">
        <v>34</v>
      </c>
      <c r="G136" s="66" t="s">
        <v>416</v>
      </c>
      <c r="H136" s="66"/>
      <c r="I136" s="66"/>
      <c r="J136" s="106"/>
      <c r="K136" s="106"/>
      <c r="L136" s="98">
        <v>60</v>
      </c>
      <c r="M136" s="106"/>
      <c r="N136" s="106"/>
      <c r="O136" s="97">
        <v>80</v>
      </c>
      <c r="P136" s="96"/>
      <c r="Q136" s="96"/>
      <c r="R136" s="96">
        <v>80</v>
      </c>
      <c r="S136" s="119"/>
      <c r="T136" s="119"/>
      <c r="U136" s="119"/>
    </row>
    <row r="137" s="3" customFormat="1" customHeight="1" spans="1:22">
      <c r="A137" s="22">
        <v>89815</v>
      </c>
      <c r="B137" s="26" t="s">
        <v>165</v>
      </c>
      <c r="C137" s="140" t="s">
        <v>166</v>
      </c>
      <c r="D137" s="22" t="s">
        <v>34</v>
      </c>
      <c r="E137" s="22" t="s">
        <v>34</v>
      </c>
      <c r="F137" s="22" t="s">
        <v>34</v>
      </c>
      <c r="G137" s="141" t="s">
        <v>167</v>
      </c>
      <c r="H137" s="141"/>
      <c r="I137" s="141"/>
      <c r="J137" s="106">
        <v>50</v>
      </c>
      <c r="K137" s="106">
        <v>50</v>
      </c>
      <c r="L137" s="106">
        <v>50</v>
      </c>
      <c r="M137" s="106">
        <v>50</v>
      </c>
      <c r="N137" s="106">
        <v>50</v>
      </c>
      <c r="O137" s="106">
        <v>50</v>
      </c>
      <c r="P137" s="106">
        <v>50</v>
      </c>
      <c r="Q137" s="106">
        <v>50</v>
      </c>
      <c r="R137" s="106">
        <v>50</v>
      </c>
      <c r="S137" s="121"/>
      <c r="T137" s="121"/>
      <c r="U137" s="121"/>
      <c r="V137" s="120" t="s">
        <v>371</v>
      </c>
    </row>
    <row r="138" s="3" customFormat="1" customHeight="1" spans="1:21">
      <c r="A138" s="19" t="s">
        <v>422</v>
      </c>
      <c r="B138" s="33" t="s">
        <v>172</v>
      </c>
      <c r="C138" s="69" t="s">
        <v>173</v>
      </c>
      <c r="D138" s="22" t="s">
        <v>34</v>
      </c>
      <c r="E138" s="22" t="s">
        <v>34</v>
      </c>
      <c r="F138" s="22" t="s">
        <v>34</v>
      </c>
      <c r="G138" s="23" t="s">
        <v>174</v>
      </c>
      <c r="H138" s="24"/>
      <c r="I138" s="93"/>
      <c r="J138" s="97">
        <v>50</v>
      </c>
      <c r="K138" s="97">
        <v>50</v>
      </c>
      <c r="L138" s="98">
        <v>50</v>
      </c>
      <c r="M138" s="97">
        <v>60</v>
      </c>
      <c r="N138" s="97">
        <v>60</v>
      </c>
      <c r="O138" s="97">
        <v>60</v>
      </c>
      <c r="P138" s="96">
        <v>80</v>
      </c>
      <c r="Q138" s="96">
        <v>80</v>
      </c>
      <c r="R138" s="96">
        <v>80</v>
      </c>
      <c r="S138" s="119"/>
      <c r="T138" s="119"/>
      <c r="U138" s="119"/>
    </row>
    <row r="139" s="4" customFormat="1" customHeight="1" spans="1:22">
      <c r="A139" s="83">
        <v>89834</v>
      </c>
      <c r="B139" s="139" t="s">
        <v>245</v>
      </c>
      <c r="C139" s="138" t="s">
        <v>245</v>
      </c>
      <c r="D139" s="83" t="s">
        <v>34</v>
      </c>
      <c r="E139" s="83" t="s">
        <v>34</v>
      </c>
      <c r="F139" s="83" t="s">
        <v>34</v>
      </c>
      <c r="G139" s="84" t="s">
        <v>246</v>
      </c>
      <c r="H139" s="85"/>
      <c r="I139" s="115"/>
      <c r="J139" s="147">
        <v>3600</v>
      </c>
      <c r="K139" s="147">
        <v>3600</v>
      </c>
      <c r="L139" s="147">
        <v>3600</v>
      </c>
      <c r="M139" s="147">
        <v>3600</v>
      </c>
      <c r="N139" s="147">
        <v>3600</v>
      </c>
      <c r="O139" s="147">
        <v>3600</v>
      </c>
      <c r="P139" s="147">
        <v>3600</v>
      </c>
      <c r="Q139" s="147">
        <v>3600</v>
      </c>
      <c r="R139" s="147">
        <v>3600</v>
      </c>
      <c r="S139" s="171"/>
      <c r="T139" s="171"/>
      <c r="U139" s="171"/>
      <c r="V139" s="172"/>
    </row>
    <row r="140" s="4" customFormat="1" customHeight="1" spans="1:22">
      <c r="A140" s="22" t="s">
        <v>423</v>
      </c>
      <c r="B140" s="70" t="s">
        <v>175</v>
      </c>
      <c r="C140" s="21" t="s">
        <v>176</v>
      </c>
      <c r="D140" s="22" t="s">
        <v>34</v>
      </c>
      <c r="E140" s="22" t="s">
        <v>34</v>
      </c>
      <c r="F140" s="22" t="s">
        <v>34</v>
      </c>
      <c r="G140" s="23"/>
      <c r="H140" s="24"/>
      <c r="I140" s="93"/>
      <c r="J140" s="106">
        <v>30</v>
      </c>
      <c r="K140" s="106">
        <v>30</v>
      </c>
      <c r="L140" s="106">
        <v>30</v>
      </c>
      <c r="M140" s="106">
        <v>30</v>
      </c>
      <c r="N140" s="106">
        <v>30</v>
      </c>
      <c r="O140" s="106">
        <v>30</v>
      </c>
      <c r="P140" s="106">
        <v>30</v>
      </c>
      <c r="Q140" s="106">
        <v>30</v>
      </c>
      <c r="R140" s="106">
        <v>30</v>
      </c>
      <c r="S140" s="121"/>
      <c r="T140" s="121"/>
      <c r="U140" s="121"/>
      <c r="V140" s="3"/>
    </row>
    <row r="141" s="3" customFormat="1" customHeight="1" spans="1:21">
      <c r="A141" s="22" t="s">
        <v>424</v>
      </c>
      <c r="B141" s="26" t="s">
        <v>186</v>
      </c>
      <c r="C141" s="21" t="s">
        <v>425</v>
      </c>
      <c r="D141" s="22" t="s">
        <v>34</v>
      </c>
      <c r="E141" s="22" t="s">
        <v>34</v>
      </c>
      <c r="F141" s="22" t="s">
        <v>34</v>
      </c>
      <c r="G141" s="71"/>
      <c r="H141" s="71"/>
      <c r="I141" s="71"/>
      <c r="J141" s="106">
        <v>20</v>
      </c>
      <c r="K141" s="106">
        <v>20</v>
      </c>
      <c r="L141" s="106">
        <v>20</v>
      </c>
      <c r="M141" s="106">
        <v>20</v>
      </c>
      <c r="N141" s="106">
        <v>20</v>
      </c>
      <c r="O141" s="106">
        <v>20</v>
      </c>
      <c r="P141" s="106">
        <v>20</v>
      </c>
      <c r="Q141" s="106">
        <v>20</v>
      </c>
      <c r="R141" s="106">
        <v>20</v>
      </c>
      <c r="S141" s="121"/>
      <c r="T141" s="121"/>
      <c r="U141" s="121"/>
    </row>
    <row r="142" s="1" customFormat="1" customHeight="1" spans="1:18">
      <c r="A142" s="25" t="s">
        <v>426</v>
      </c>
      <c r="B142" s="72" t="s">
        <v>177</v>
      </c>
      <c r="C142" s="73"/>
      <c r="D142" s="22" t="s">
        <v>34</v>
      </c>
      <c r="E142" s="22" t="s">
        <v>34</v>
      </c>
      <c r="F142" s="22" t="s">
        <v>34</v>
      </c>
      <c r="G142" s="23"/>
      <c r="H142" s="24"/>
      <c r="I142" s="93"/>
      <c r="J142" s="106">
        <v>0</v>
      </c>
      <c r="K142" s="106">
        <v>0</v>
      </c>
      <c r="L142" s="106">
        <v>0</v>
      </c>
      <c r="M142" s="106">
        <v>0</v>
      </c>
      <c r="N142" s="106">
        <v>0</v>
      </c>
      <c r="O142" s="106">
        <v>0</v>
      </c>
      <c r="P142" s="106">
        <v>0</v>
      </c>
      <c r="Q142" s="106">
        <v>0</v>
      </c>
      <c r="R142" s="106">
        <v>0</v>
      </c>
    </row>
    <row r="143" s="1" customFormat="1" customHeight="1" spans="1:18">
      <c r="A143" s="25" t="s">
        <v>427</v>
      </c>
      <c r="B143" s="72" t="s">
        <v>178</v>
      </c>
      <c r="C143" s="73"/>
      <c r="D143" s="22" t="s">
        <v>34</v>
      </c>
      <c r="E143" s="22" t="s">
        <v>34</v>
      </c>
      <c r="F143" s="22" t="s">
        <v>34</v>
      </c>
      <c r="G143" s="23"/>
      <c r="H143" s="24"/>
      <c r="I143" s="93"/>
      <c r="J143" s="106">
        <v>0</v>
      </c>
      <c r="K143" s="106">
        <v>0</v>
      </c>
      <c r="L143" s="106">
        <v>0</v>
      </c>
      <c r="M143" s="106">
        <v>0</v>
      </c>
      <c r="N143" s="106">
        <v>0</v>
      </c>
      <c r="O143" s="106">
        <v>0</v>
      </c>
      <c r="P143" s="106">
        <v>0</v>
      </c>
      <c r="Q143" s="106">
        <v>0</v>
      </c>
      <c r="R143" s="106">
        <v>0</v>
      </c>
    </row>
    <row r="144" s="1" customFormat="1" customHeight="1" spans="1:18">
      <c r="A144" s="25" t="s">
        <v>428</v>
      </c>
      <c r="B144" s="72" t="s">
        <v>179</v>
      </c>
      <c r="C144" s="73"/>
      <c r="D144" s="22" t="s">
        <v>34</v>
      </c>
      <c r="E144" s="22" t="s">
        <v>34</v>
      </c>
      <c r="F144" s="22" t="s">
        <v>34</v>
      </c>
      <c r="G144" s="23"/>
      <c r="H144" s="24"/>
      <c r="I144" s="93"/>
      <c r="J144" s="106">
        <v>0</v>
      </c>
      <c r="K144" s="106">
        <v>0</v>
      </c>
      <c r="L144" s="106">
        <v>0</v>
      </c>
      <c r="M144" s="106">
        <v>0</v>
      </c>
      <c r="N144" s="106">
        <v>0</v>
      </c>
      <c r="O144" s="106">
        <v>0</v>
      </c>
      <c r="P144" s="106">
        <v>0</v>
      </c>
      <c r="Q144" s="106">
        <v>0</v>
      </c>
      <c r="R144" s="106">
        <v>0</v>
      </c>
    </row>
    <row r="145" s="1" customFormat="1" customHeight="1" spans="1:21">
      <c r="A145" s="6"/>
      <c r="B145" s="74"/>
      <c r="C145" s="75" t="s">
        <v>201</v>
      </c>
      <c r="D145" s="76">
        <v>3888</v>
      </c>
      <c r="E145" s="76">
        <v>3888</v>
      </c>
      <c r="F145" s="76">
        <v>3888</v>
      </c>
      <c r="G145" s="74"/>
      <c r="H145" s="74"/>
      <c r="I145" s="114" t="s">
        <v>429</v>
      </c>
      <c r="J145" s="76">
        <f t="shared" ref="J145:U145" si="6">SUM(J104:J144)</f>
        <v>4657</v>
      </c>
      <c r="K145" s="76">
        <f t="shared" si="6"/>
        <v>4737</v>
      </c>
      <c r="L145" s="76">
        <f t="shared" si="6"/>
        <v>4797</v>
      </c>
      <c r="M145" s="76">
        <f t="shared" si="6"/>
        <v>4722</v>
      </c>
      <c r="N145" s="76">
        <f t="shared" si="6"/>
        <v>4822</v>
      </c>
      <c r="O145" s="76">
        <f t="shared" si="6"/>
        <v>4882</v>
      </c>
      <c r="P145" s="76">
        <f t="shared" si="6"/>
        <v>4824</v>
      </c>
      <c r="Q145" s="76">
        <f t="shared" si="6"/>
        <v>4944</v>
      </c>
      <c r="R145" s="76">
        <f t="shared" si="6"/>
        <v>5014</v>
      </c>
      <c r="S145" s="1">
        <f t="shared" si="6"/>
        <v>52.31</v>
      </c>
      <c r="T145" s="1">
        <f t="shared" si="6"/>
        <v>52.31</v>
      </c>
      <c r="U145" s="1">
        <f t="shared" si="6"/>
        <v>63.81</v>
      </c>
    </row>
    <row r="146" s="1" customFormat="1" customHeight="1" spans="1:21">
      <c r="A146" s="6"/>
      <c r="B146" s="74"/>
      <c r="C146" s="75" t="s">
        <v>430</v>
      </c>
      <c r="D146" s="77">
        <f>D455</f>
        <v>0.278290745114881</v>
      </c>
      <c r="E146" s="77">
        <f>D456</f>
        <v>0.27359088030399</v>
      </c>
      <c r="F146" s="77">
        <f>D457</f>
        <v>0.270168855534709</v>
      </c>
      <c r="G146" s="74"/>
      <c r="H146" s="74"/>
      <c r="I146" s="114" t="s">
        <v>431</v>
      </c>
      <c r="J146" s="76">
        <f t="shared" ref="J146:R146" si="7">J145*3</f>
        <v>13971</v>
      </c>
      <c r="K146" s="76">
        <f t="shared" si="7"/>
        <v>14211</v>
      </c>
      <c r="L146" s="76">
        <f t="shared" si="7"/>
        <v>14391</v>
      </c>
      <c r="M146" s="76">
        <f t="shared" si="7"/>
        <v>14166</v>
      </c>
      <c r="N146" s="76">
        <f t="shared" si="7"/>
        <v>14466</v>
      </c>
      <c r="O146" s="76">
        <f t="shared" si="7"/>
        <v>14646</v>
      </c>
      <c r="P146" s="76">
        <f t="shared" si="7"/>
        <v>14472</v>
      </c>
      <c r="Q146" s="76">
        <f t="shared" si="7"/>
        <v>14832</v>
      </c>
      <c r="R146" s="76">
        <f t="shared" si="7"/>
        <v>15042</v>
      </c>
      <c r="S146" s="77">
        <f t="shared" ref="S146:U146" si="8">S145/D145</f>
        <v>0.0134542181069959</v>
      </c>
      <c r="T146" s="77">
        <f t="shared" si="8"/>
        <v>0.0134542181069959</v>
      </c>
      <c r="U146" s="77">
        <f t="shared" si="8"/>
        <v>0.016412037037037</v>
      </c>
    </row>
    <row r="147" s="2" customFormat="1" customHeight="1" spans="1:21">
      <c r="A147" s="14" t="s">
        <v>489</v>
      </c>
      <c r="B147" s="15"/>
      <c r="C147" s="15"/>
      <c r="D147" s="15"/>
      <c r="E147" s="15"/>
      <c r="F147" s="15"/>
      <c r="G147" s="15"/>
      <c r="H147" s="15"/>
      <c r="I147" s="87"/>
      <c r="J147" s="14" t="s">
        <v>307</v>
      </c>
      <c r="K147" s="15"/>
      <c r="L147" s="15"/>
      <c r="M147" s="88" t="s">
        <v>353</v>
      </c>
      <c r="N147" s="89"/>
      <c r="O147" s="89"/>
      <c r="P147" s="14" t="s">
        <v>310</v>
      </c>
      <c r="Q147" s="15"/>
      <c r="R147" s="15"/>
      <c r="S147" s="88" t="s">
        <v>354</v>
      </c>
      <c r="T147" s="89"/>
      <c r="U147" s="89"/>
    </row>
    <row r="148" s="1" customFormat="1" customHeight="1" spans="1:21">
      <c r="A148" s="78" t="s">
        <v>355</v>
      </c>
      <c r="B148" s="17" t="s">
        <v>26</v>
      </c>
      <c r="C148" s="17"/>
      <c r="D148" s="17" t="s">
        <v>27</v>
      </c>
      <c r="E148" s="18" t="s">
        <v>356</v>
      </c>
      <c r="F148" s="18"/>
      <c r="G148" s="17" t="s">
        <v>29</v>
      </c>
      <c r="H148" s="17"/>
      <c r="I148" s="17"/>
      <c r="J148" s="90" t="s">
        <v>27</v>
      </c>
      <c r="K148" s="90" t="s">
        <v>357</v>
      </c>
      <c r="L148" s="91" t="s">
        <v>358</v>
      </c>
      <c r="M148" s="90" t="s">
        <v>27</v>
      </c>
      <c r="N148" s="90" t="s">
        <v>357</v>
      </c>
      <c r="O148" s="91" t="s">
        <v>358</v>
      </c>
      <c r="P148" s="90" t="s">
        <v>27</v>
      </c>
      <c r="Q148" s="90" t="s">
        <v>357</v>
      </c>
      <c r="R148" s="91" t="s">
        <v>358</v>
      </c>
      <c r="S148" s="90" t="s">
        <v>27</v>
      </c>
      <c r="T148" s="90" t="s">
        <v>357</v>
      </c>
      <c r="U148" s="91" t="s">
        <v>358</v>
      </c>
    </row>
    <row r="149" s="1" customFormat="1" customHeight="1" spans="1:21">
      <c r="A149" s="78"/>
      <c r="B149" s="17"/>
      <c r="C149" s="17"/>
      <c r="D149" s="17"/>
      <c r="E149" s="17" t="s">
        <v>359</v>
      </c>
      <c r="F149" s="17" t="s">
        <v>360</v>
      </c>
      <c r="G149" s="17"/>
      <c r="H149" s="17"/>
      <c r="I149" s="17"/>
      <c r="J149" s="90"/>
      <c r="K149" s="90"/>
      <c r="L149" s="92"/>
      <c r="M149" s="90"/>
      <c r="N149" s="90"/>
      <c r="O149" s="92"/>
      <c r="P149" s="90"/>
      <c r="Q149" s="90"/>
      <c r="R149" s="92"/>
      <c r="S149" s="90"/>
      <c r="T149" s="90"/>
      <c r="U149" s="92"/>
    </row>
    <row r="150" s="3" customFormat="1" customHeight="1" spans="1:21">
      <c r="A150" s="19" t="s">
        <v>361</v>
      </c>
      <c r="B150" s="20" t="s">
        <v>32</v>
      </c>
      <c r="C150" s="21" t="s">
        <v>33</v>
      </c>
      <c r="D150" s="22" t="s">
        <v>34</v>
      </c>
      <c r="E150" s="22" t="s">
        <v>34</v>
      </c>
      <c r="F150" s="22" t="s">
        <v>34</v>
      </c>
      <c r="G150" s="23" t="s">
        <v>35</v>
      </c>
      <c r="H150" s="24"/>
      <c r="I150" s="93"/>
      <c r="J150" s="94">
        <v>10</v>
      </c>
      <c r="K150" s="94">
        <v>10</v>
      </c>
      <c r="L150" s="95">
        <v>10</v>
      </c>
      <c r="M150" s="94">
        <v>10</v>
      </c>
      <c r="N150" s="94">
        <v>10</v>
      </c>
      <c r="O150" s="94">
        <v>10</v>
      </c>
      <c r="P150" s="96">
        <v>10</v>
      </c>
      <c r="Q150" s="96">
        <v>10</v>
      </c>
      <c r="R150" s="96">
        <v>10</v>
      </c>
      <c r="S150" s="119"/>
      <c r="T150" s="119"/>
      <c r="U150" s="119"/>
    </row>
    <row r="151" s="3" customFormat="1" customHeight="1" spans="1:21">
      <c r="A151" s="25" t="s">
        <v>362</v>
      </c>
      <c r="B151" s="26" t="s">
        <v>36</v>
      </c>
      <c r="C151" s="27" t="s">
        <v>37</v>
      </c>
      <c r="D151" s="22" t="s">
        <v>34</v>
      </c>
      <c r="E151" s="22" t="s">
        <v>34</v>
      </c>
      <c r="F151" s="22" t="s">
        <v>34</v>
      </c>
      <c r="G151" s="23" t="s">
        <v>38</v>
      </c>
      <c r="H151" s="24"/>
      <c r="I151" s="93"/>
      <c r="J151" s="97">
        <v>10</v>
      </c>
      <c r="K151" s="97">
        <v>10</v>
      </c>
      <c r="L151" s="98">
        <v>10</v>
      </c>
      <c r="M151" s="97">
        <v>15</v>
      </c>
      <c r="N151" s="97">
        <v>15</v>
      </c>
      <c r="O151" s="97">
        <v>15</v>
      </c>
      <c r="P151" s="96">
        <v>15</v>
      </c>
      <c r="Q151" s="96">
        <v>15</v>
      </c>
      <c r="R151" s="96">
        <v>15</v>
      </c>
      <c r="S151" s="119"/>
      <c r="T151" s="119"/>
      <c r="U151" s="119"/>
    </row>
    <row r="152" s="3" customFormat="1" customHeight="1" spans="1:21">
      <c r="A152" s="25" t="s">
        <v>363</v>
      </c>
      <c r="B152" s="26" t="s">
        <v>39</v>
      </c>
      <c r="C152" s="27" t="s">
        <v>40</v>
      </c>
      <c r="D152" s="22" t="s">
        <v>34</v>
      </c>
      <c r="E152" s="22" t="s">
        <v>34</v>
      </c>
      <c r="F152" s="22" t="s">
        <v>34</v>
      </c>
      <c r="G152" s="23" t="s">
        <v>41</v>
      </c>
      <c r="H152" s="24"/>
      <c r="I152" s="93"/>
      <c r="J152" s="97">
        <v>15</v>
      </c>
      <c r="K152" s="97">
        <v>15</v>
      </c>
      <c r="L152" s="98">
        <v>15</v>
      </c>
      <c r="M152" s="97">
        <v>15</v>
      </c>
      <c r="N152" s="97">
        <v>15</v>
      </c>
      <c r="O152" s="97">
        <v>15</v>
      </c>
      <c r="P152" s="96">
        <v>20</v>
      </c>
      <c r="Q152" s="96">
        <v>20</v>
      </c>
      <c r="R152" s="96">
        <v>20</v>
      </c>
      <c r="S152" s="119"/>
      <c r="T152" s="119"/>
      <c r="U152" s="119"/>
    </row>
    <row r="153" s="3" customFormat="1" customHeight="1" spans="1:21">
      <c r="A153" s="28" t="s">
        <v>364</v>
      </c>
      <c r="B153" s="29" t="s">
        <v>42</v>
      </c>
      <c r="C153" s="27" t="s">
        <v>43</v>
      </c>
      <c r="D153" s="22" t="s">
        <v>34</v>
      </c>
      <c r="E153" s="22" t="s">
        <v>34</v>
      </c>
      <c r="F153" s="22" t="s">
        <v>34</v>
      </c>
      <c r="G153" s="23" t="s">
        <v>44</v>
      </c>
      <c r="H153" s="24"/>
      <c r="I153" s="93"/>
      <c r="J153" s="97">
        <v>5</v>
      </c>
      <c r="K153" s="97">
        <v>5</v>
      </c>
      <c r="L153" s="98">
        <v>5</v>
      </c>
      <c r="M153" s="97">
        <v>5</v>
      </c>
      <c r="N153" s="97">
        <v>5</v>
      </c>
      <c r="O153" s="97">
        <v>5</v>
      </c>
      <c r="P153" s="99">
        <v>5</v>
      </c>
      <c r="Q153" s="99">
        <v>5</v>
      </c>
      <c r="R153" s="99">
        <v>5</v>
      </c>
      <c r="S153" s="119"/>
      <c r="T153" s="119"/>
      <c r="U153" s="119"/>
    </row>
    <row r="154" s="3" customFormat="1" customHeight="1" spans="1:21">
      <c r="A154" s="79" t="s">
        <v>365</v>
      </c>
      <c r="B154" s="26"/>
      <c r="C154" s="27" t="s">
        <v>45</v>
      </c>
      <c r="D154" s="36" t="s">
        <v>34</v>
      </c>
      <c r="E154" s="36" t="s">
        <v>34</v>
      </c>
      <c r="F154" s="36" t="s">
        <v>34</v>
      </c>
      <c r="G154" s="37" t="s">
        <v>48</v>
      </c>
      <c r="H154" s="38"/>
      <c r="I154" s="100"/>
      <c r="J154" s="36">
        <v>10</v>
      </c>
      <c r="K154" s="36">
        <v>10</v>
      </c>
      <c r="L154" s="36">
        <v>10</v>
      </c>
      <c r="M154" s="36">
        <v>15</v>
      </c>
      <c r="N154" s="36">
        <v>15</v>
      </c>
      <c r="O154" s="36">
        <v>15</v>
      </c>
      <c r="P154" s="36">
        <v>15</v>
      </c>
      <c r="Q154" s="36">
        <v>15</v>
      </c>
      <c r="R154" s="36">
        <v>15</v>
      </c>
      <c r="S154" s="119"/>
      <c r="T154" s="119"/>
      <c r="U154" s="119"/>
    </row>
    <row r="155" s="3" customFormat="1" customHeight="1" spans="1:251">
      <c r="A155" s="159"/>
      <c r="B155" s="30"/>
      <c r="C155" s="27" t="s">
        <v>47</v>
      </c>
      <c r="D155" s="40"/>
      <c r="E155" s="40"/>
      <c r="F155" s="40"/>
      <c r="G155" s="41"/>
      <c r="H155" s="42"/>
      <c r="I155" s="103"/>
      <c r="J155" s="40"/>
      <c r="K155" s="40"/>
      <c r="L155" s="40"/>
      <c r="M155" s="40"/>
      <c r="N155" s="40"/>
      <c r="O155" s="40"/>
      <c r="P155" s="40"/>
      <c r="Q155" s="40"/>
      <c r="R155" s="40"/>
      <c r="S155" s="119"/>
      <c r="T155" s="119"/>
      <c r="U155" s="119"/>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row>
    <row r="156" s="3" customFormat="1" customHeight="1" spans="1:251">
      <c r="A156" s="125" t="s">
        <v>490</v>
      </c>
      <c r="B156" s="30"/>
      <c r="C156" s="133" t="s">
        <v>51</v>
      </c>
      <c r="D156" s="83" t="s">
        <v>34</v>
      </c>
      <c r="E156" s="83" t="s">
        <v>34</v>
      </c>
      <c r="F156" s="83" t="s">
        <v>34</v>
      </c>
      <c r="G156" s="84" t="s">
        <v>52</v>
      </c>
      <c r="H156" s="85"/>
      <c r="I156" s="115"/>
      <c r="J156" s="151">
        <v>10</v>
      </c>
      <c r="K156" s="151">
        <v>10</v>
      </c>
      <c r="L156" s="152">
        <v>10</v>
      </c>
      <c r="M156" s="151">
        <v>10</v>
      </c>
      <c r="N156" s="151">
        <v>10</v>
      </c>
      <c r="O156" s="151">
        <v>10</v>
      </c>
      <c r="P156" s="118">
        <v>15</v>
      </c>
      <c r="Q156" s="118">
        <v>15</v>
      </c>
      <c r="R156" s="118">
        <v>15</v>
      </c>
      <c r="S156" s="119"/>
      <c r="T156" s="119"/>
      <c r="U156" s="119"/>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row>
    <row r="157" s="3" customFormat="1" customHeight="1" spans="1:251">
      <c r="A157" s="25" t="s">
        <v>433</v>
      </c>
      <c r="B157" s="30"/>
      <c r="C157" s="27" t="s">
        <v>49</v>
      </c>
      <c r="D157" s="22" t="s">
        <v>34</v>
      </c>
      <c r="E157" s="22" t="s">
        <v>34</v>
      </c>
      <c r="F157" s="22" t="s">
        <v>34</v>
      </c>
      <c r="G157" s="23" t="s">
        <v>50</v>
      </c>
      <c r="H157" s="24"/>
      <c r="I157" s="93"/>
      <c r="J157" s="94">
        <v>10</v>
      </c>
      <c r="K157" s="94">
        <v>10</v>
      </c>
      <c r="L157" s="95">
        <v>10</v>
      </c>
      <c r="M157" s="94">
        <v>10</v>
      </c>
      <c r="N157" s="94">
        <v>10</v>
      </c>
      <c r="O157" s="94">
        <v>10</v>
      </c>
      <c r="P157" s="96">
        <v>10</v>
      </c>
      <c r="Q157" s="96">
        <v>10</v>
      </c>
      <c r="R157" s="96">
        <v>10</v>
      </c>
      <c r="S157" s="119"/>
      <c r="T157" s="119"/>
      <c r="U157" s="119"/>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row>
    <row r="158" s="3" customFormat="1" customHeight="1" spans="1:21">
      <c r="A158" s="25" t="s">
        <v>368</v>
      </c>
      <c r="B158" s="26" t="s">
        <v>55</v>
      </c>
      <c r="C158" s="27" t="s">
        <v>56</v>
      </c>
      <c r="D158" s="22" t="s">
        <v>34</v>
      </c>
      <c r="E158" s="22" t="s">
        <v>34</v>
      </c>
      <c r="F158" s="22" t="s">
        <v>34</v>
      </c>
      <c r="G158" s="23" t="s">
        <v>57</v>
      </c>
      <c r="H158" s="24"/>
      <c r="I158" s="93"/>
      <c r="J158" s="97">
        <v>15</v>
      </c>
      <c r="K158" s="97">
        <v>15</v>
      </c>
      <c r="L158" s="98">
        <v>15</v>
      </c>
      <c r="M158" s="97">
        <v>15</v>
      </c>
      <c r="N158" s="97">
        <v>15</v>
      </c>
      <c r="O158" s="97">
        <v>15</v>
      </c>
      <c r="P158" s="99">
        <v>15</v>
      </c>
      <c r="Q158" s="99">
        <v>15</v>
      </c>
      <c r="R158" s="99">
        <v>15</v>
      </c>
      <c r="S158" s="119"/>
      <c r="T158" s="119"/>
      <c r="U158" s="119"/>
    </row>
    <row r="159" s="3" customFormat="1" customHeight="1" spans="1:21">
      <c r="A159" s="19" t="s">
        <v>369</v>
      </c>
      <c r="B159" s="33" t="s">
        <v>58</v>
      </c>
      <c r="C159" s="27" t="s">
        <v>59</v>
      </c>
      <c r="D159" s="22" t="s">
        <v>34</v>
      </c>
      <c r="E159" s="22" t="s">
        <v>34</v>
      </c>
      <c r="F159" s="22" t="s">
        <v>34</v>
      </c>
      <c r="G159" s="23" t="s">
        <v>60</v>
      </c>
      <c r="H159" s="24"/>
      <c r="I159" s="93"/>
      <c r="J159" s="97">
        <v>30</v>
      </c>
      <c r="K159" s="97">
        <v>30</v>
      </c>
      <c r="L159" s="98">
        <v>30</v>
      </c>
      <c r="M159" s="97">
        <v>30</v>
      </c>
      <c r="N159" s="97">
        <v>30</v>
      </c>
      <c r="O159" s="97">
        <v>30</v>
      </c>
      <c r="P159" s="99">
        <v>30</v>
      </c>
      <c r="Q159" s="99">
        <v>30</v>
      </c>
      <c r="R159" s="99">
        <v>30</v>
      </c>
      <c r="S159" s="119"/>
      <c r="T159" s="119"/>
      <c r="U159" s="119"/>
    </row>
    <row r="160" s="3" customFormat="1" customHeight="1" spans="1:22">
      <c r="A160" s="19" t="s">
        <v>370</v>
      </c>
      <c r="B160" s="33" t="s">
        <v>61</v>
      </c>
      <c r="C160" s="34" t="s">
        <v>62</v>
      </c>
      <c r="D160" s="22" t="s">
        <v>34</v>
      </c>
      <c r="E160" s="22" t="s">
        <v>34</v>
      </c>
      <c r="F160" s="22" t="s">
        <v>34</v>
      </c>
      <c r="G160" s="23" t="s">
        <v>63</v>
      </c>
      <c r="H160" s="24"/>
      <c r="I160" s="93"/>
      <c r="J160" s="97">
        <v>0</v>
      </c>
      <c r="K160" s="97">
        <v>0</v>
      </c>
      <c r="L160" s="97">
        <v>0</v>
      </c>
      <c r="M160" s="97">
        <v>0</v>
      </c>
      <c r="N160" s="97">
        <v>0</v>
      </c>
      <c r="O160" s="97">
        <v>0</v>
      </c>
      <c r="P160" s="97">
        <v>0</v>
      </c>
      <c r="Q160" s="97">
        <v>0</v>
      </c>
      <c r="R160" s="97">
        <v>0</v>
      </c>
      <c r="S160" s="119"/>
      <c r="T160" s="119"/>
      <c r="U160" s="119"/>
      <c r="V160" s="120" t="s">
        <v>371</v>
      </c>
    </row>
    <row r="161" s="3" customFormat="1" customHeight="1" spans="1:21">
      <c r="A161" s="25" t="s">
        <v>372</v>
      </c>
      <c r="B161" s="35" t="s">
        <v>373</v>
      </c>
      <c r="C161" s="27" t="s">
        <v>65</v>
      </c>
      <c r="D161" s="36"/>
      <c r="E161" s="36"/>
      <c r="F161" s="36" t="s">
        <v>34</v>
      </c>
      <c r="G161" s="37" t="s">
        <v>66</v>
      </c>
      <c r="H161" s="38"/>
      <c r="I161" s="100"/>
      <c r="J161" s="101"/>
      <c r="K161" s="101"/>
      <c r="L161" s="101">
        <v>20</v>
      </c>
      <c r="M161" s="101"/>
      <c r="N161" s="101"/>
      <c r="O161" s="101">
        <v>20</v>
      </c>
      <c r="P161" s="102"/>
      <c r="Q161" s="102"/>
      <c r="R161" s="102">
        <v>30</v>
      </c>
      <c r="S161" s="119"/>
      <c r="T161" s="119"/>
      <c r="U161" s="119"/>
    </row>
    <row r="162" s="3" customFormat="1" customHeight="1" spans="1:21">
      <c r="A162" s="25" t="s">
        <v>374</v>
      </c>
      <c r="B162" s="39"/>
      <c r="C162" s="27" t="s">
        <v>67</v>
      </c>
      <c r="D162" s="40"/>
      <c r="E162" s="40"/>
      <c r="F162" s="40"/>
      <c r="G162" s="41"/>
      <c r="H162" s="42"/>
      <c r="I162" s="103"/>
      <c r="J162" s="104"/>
      <c r="K162" s="104"/>
      <c r="L162" s="104"/>
      <c r="M162" s="104"/>
      <c r="N162" s="104"/>
      <c r="O162" s="104"/>
      <c r="P162" s="105"/>
      <c r="Q162" s="105"/>
      <c r="R162" s="105"/>
      <c r="S162" s="119"/>
      <c r="T162" s="119"/>
      <c r="U162" s="119"/>
    </row>
    <row r="163" s="3" customFormat="1" customHeight="1" spans="1:21">
      <c r="A163" s="25" t="s">
        <v>375</v>
      </c>
      <c r="B163" s="26"/>
      <c r="C163" s="43" t="s">
        <v>68</v>
      </c>
      <c r="D163" s="44"/>
      <c r="E163" s="27"/>
      <c r="F163" s="22" t="s">
        <v>34</v>
      </c>
      <c r="G163" s="23" t="s">
        <v>69</v>
      </c>
      <c r="H163" s="24"/>
      <c r="I163" s="93"/>
      <c r="J163" s="106"/>
      <c r="K163" s="106"/>
      <c r="L163" s="95">
        <v>100</v>
      </c>
      <c r="M163" s="106"/>
      <c r="N163" s="106"/>
      <c r="O163" s="94">
        <v>180</v>
      </c>
      <c r="P163" s="96"/>
      <c r="Q163" s="96"/>
      <c r="R163" s="96">
        <v>200</v>
      </c>
      <c r="S163" s="119"/>
      <c r="T163" s="119"/>
      <c r="U163" s="119">
        <v>11.5</v>
      </c>
    </row>
    <row r="164" s="3" customFormat="1" customHeight="1" spans="1:21">
      <c r="A164" s="82" t="s">
        <v>491</v>
      </c>
      <c r="B164" s="26"/>
      <c r="C164" s="160" t="s">
        <v>203</v>
      </c>
      <c r="D164" s="123"/>
      <c r="E164" s="81"/>
      <c r="F164" s="83" t="s">
        <v>34</v>
      </c>
      <c r="G164" s="84" t="s">
        <v>204</v>
      </c>
      <c r="H164" s="85"/>
      <c r="I164" s="115"/>
      <c r="J164" s="147"/>
      <c r="K164" s="147"/>
      <c r="L164" s="117">
        <v>360</v>
      </c>
      <c r="M164" s="147"/>
      <c r="N164" s="147"/>
      <c r="O164" s="116">
        <v>360</v>
      </c>
      <c r="P164" s="118"/>
      <c r="Q164" s="118"/>
      <c r="R164" s="118">
        <v>360</v>
      </c>
      <c r="S164" s="119"/>
      <c r="T164" s="119"/>
      <c r="U164" s="119">
        <v>43</v>
      </c>
    </row>
    <row r="165" s="3" customFormat="1" customHeight="1" spans="1:251">
      <c r="A165" s="25" t="s">
        <v>376</v>
      </c>
      <c r="B165" s="26" t="s">
        <v>71</v>
      </c>
      <c r="C165" s="27" t="s">
        <v>71</v>
      </c>
      <c r="D165" s="22" t="s">
        <v>34</v>
      </c>
      <c r="E165" s="22" t="s">
        <v>34</v>
      </c>
      <c r="F165" s="22" t="s">
        <v>34</v>
      </c>
      <c r="G165" s="23" t="s">
        <v>72</v>
      </c>
      <c r="H165" s="24"/>
      <c r="I165" s="93"/>
      <c r="J165" s="106">
        <v>40</v>
      </c>
      <c r="K165" s="106">
        <v>40</v>
      </c>
      <c r="L165" s="106">
        <v>40</v>
      </c>
      <c r="M165" s="106">
        <v>40</v>
      </c>
      <c r="N165" s="106">
        <v>40</v>
      </c>
      <c r="O165" s="106">
        <v>40</v>
      </c>
      <c r="P165" s="106">
        <v>40</v>
      </c>
      <c r="Q165" s="106">
        <v>40</v>
      </c>
      <c r="R165" s="106">
        <v>40</v>
      </c>
      <c r="S165" s="121">
        <v>3.5</v>
      </c>
      <c r="T165" s="121">
        <v>3.5</v>
      </c>
      <c r="U165" s="121">
        <v>3.5</v>
      </c>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row>
    <row r="166" s="3" customFormat="1" customHeight="1" spans="1:251">
      <c r="A166" s="25" t="s">
        <v>377</v>
      </c>
      <c r="B166" s="26" t="s">
        <v>378</v>
      </c>
      <c r="C166" s="27" t="s">
        <v>74</v>
      </c>
      <c r="D166" s="22" t="s">
        <v>34</v>
      </c>
      <c r="E166" s="22" t="s">
        <v>34</v>
      </c>
      <c r="F166" s="22" t="s">
        <v>34</v>
      </c>
      <c r="G166" s="23" t="s">
        <v>75</v>
      </c>
      <c r="H166" s="24"/>
      <c r="I166" s="93"/>
      <c r="J166" s="94">
        <v>12</v>
      </c>
      <c r="K166" s="94">
        <v>12</v>
      </c>
      <c r="L166" s="95">
        <v>12</v>
      </c>
      <c r="M166" s="94">
        <v>12</v>
      </c>
      <c r="N166" s="94">
        <v>12</v>
      </c>
      <c r="O166" s="94">
        <v>12</v>
      </c>
      <c r="P166" s="96">
        <v>15</v>
      </c>
      <c r="Q166" s="96">
        <v>15</v>
      </c>
      <c r="R166" s="96">
        <v>15</v>
      </c>
      <c r="S166" s="119" t="s">
        <v>379</v>
      </c>
      <c r="T166" s="119" t="s">
        <v>379</v>
      </c>
      <c r="U166" s="119" t="s">
        <v>379</v>
      </c>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row>
    <row r="167" s="3" customFormat="1" ht="44.25" customHeight="1" spans="1:251">
      <c r="A167" s="25" t="s">
        <v>380</v>
      </c>
      <c r="B167" s="26" t="s">
        <v>76</v>
      </c>
      <c r="C167" s="27" t="s">
        <v>381</v>
      </c>
      <c r="D167" s="22" t="s">
        <v>34</v>
      </c>
      <c r="E167" s="22" t="s">
        <v>34</v>
      </c>
      <c r="F167" s="22" t="s">
        <v>34</v>
      </c>
      <c r="G167" s="23" t="s">
        <v>382</v>
      </c>
      <c r="H167" s="24"/>
      <c r="I167" s="93"/>
      <c r="J167" s="106">
        <v>110</v>
      </c>
      <c r="K167" s="106">
        <v>110</v>
      </c>
      <c r="L167" s="107">
        <v>110</v>
      </c>
      <c r="M167" s="106">
        <v>110</v>
      </c>
      <c r="N167" s="106">
        <v>110</v>
      </c>
      <c r="O167" s="106">
        <v>110</v>
      </c>
      <c r="P167" s="108">
        <v>110</v>
      </c>
      <c r="Q167" s="108">
        <v>110</v>
      </c>
      <c r="R167" s="108">
        <v>110</v>
      </c>
      <c r="S167" s="121">
        <v>2.13</v>
      </c>
      <c r="T167" s="121">
        <v>2.13</v>
      </c>
      <c r="U167" s="121">
        <v>2.13</v>
      </c>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row>
    <row r="168" s="3" customFormat="1" customHeight="1" spans="1:251">
      <c r="A168" s="25" t="s">
        <v>383</v>
      </c>
      <c r="B168" s="47" t="s">
        <v>95</v>
      </c>
      <c r="C168" s="27" t="s">
        <v>96</v>
      </c>
      <c r="D168" s="22" t="s">
        <v>34</v>
      </c>
      <c r="E168" s="22" t="s">
        <v>34</v>
      </c>
      <c r="F168" s="22" t="s">
        <v>34</v>
      </c>
      <c r="G168" s="23" t="s">
        <v>97</v>
      </c>
      <c r="H168" s="24"/>
      <c r="I168" s="93"/>
      <c r="J168" s="106">
        <v>10</v>
      </c>
      <c r="K168" s="106">
        <v>10</v>
      </c>
      <c r="L168" s="107">
        <v>10</v>
      </c>
      <c r="M168" s="106">
        <v>10</v>
      </c>
      <c r="N168" s="106">
        <v>10</v>
      </c>
      <c r="O168" s="106">
        <v>10</v>
      </c>
      <c r="P168" s="108">
        <v>10</v>
      </c>
      <c r="Q168" s="108">
        <v>10</v>
      </c>
      <c r="R168" s="108">
        <v>10</v>
      </c>
      <c r="S168" s="121">
        <v>0.09</v>
      </c>
      <c r="T168" s="121">
        <v>0.09</v>
      </c>
      <c r="U168" s="121">
        <v>0.09</v>
      </c>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row>
    <row r="169" s="3" customFormat="1" customHeight="1" spans="1:251">
      <c r="A169" s="19" t="s">
        <v>434</v>
      </c>
      <c r="B169" s="126"/>
      <c r="C169" s="27" t="s">
        <v>98</v>
      </c>
      <c r="D169" s="22" t="s">
        <v>34</v>
      </c>
      <c r="E169" s="22" t="s">
        <v>34</v>
      </c>
      <c r="F169" s="22" t="s">
        <v>34</v>
      </c>
      <c r="G169" s="23" t="s">
        <v>99</v>
      </c>
      <c r="H169" s="24"/>
      <c r="I169" s="93"/>
      <c r="J169" s="94">
        <v>60</v>
      </c>
      <c r="K169" s="94">
        <v>60</v>
      </c>
      <c r="L169" s="95">
        <v>60</v>
      </c>
      <c r="M169" s="94">
        <v>60</v>
      </c>
      <c r="N169" s="94">
        <v>60</v>
      </c>
      <c r="O169" s="94">
        <v>60</v>
      </c>
      <c r="P169" s="96">
        <v>80</v>
      </c>
      <c r="Q169" s="96">
        <v>80</v>
      </c>
      <c r="R169" s="96">
        <v>80</v>
      </c>
      <c r="S169" s="119">
        <v>2.1</v>
      </c>
      <c r="T169" s="119">
        <v>2.1</v>
      </c>
      <c r="U169" s="119">
        <v>2.1</v>
      </c>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row>
    <row r="170" s="3" customFormat="1" customHeight="1" spans="1:21">
      <c r="A170" s="125" t="s">
        <v>492</v>
      </c>
      <c r="B170" s="161" t="s">
        <v>385</v>
      </c>
      <c r="C170" s="162" t="s">
        <v>493</v>
      </c>
      <c r="D170" s="83" t="s">
        <v>34</v>
      </c>
      <c r="E170" s="83" t="s">
        <v>34</v>
      </c>
      <c r="F170" s="83" t="s">
        <v>34</v>
      </c>
      <c r="G170" s="84" t="s">
        <v>437</v>
      </c>
      <c r="H170" s="85"/>
      <c r="I170" s="115"/>
      <c r="J170" s="151">
        <v>150</v>
      </c>
      <c r="K170" s="151">
        <v>150</v>
      </c>
      <c r="L170" s="152">
        <v>150</v>
      </c>
      <c r="M170" s="151">
        <v>160</v>
      </c>
      <c r="N170" s="151">
        <v>160</v>
      </c>
      <c r="O170" s="151">
        <v>160</v>
      </c>
      <c r="P170" s="118">
        <v>184</v>
      </c>
      <c r="Q170" s="118">
        <v>184</v>
      </c>
      <c r="R170" s="118">
        <v>184</v>
      </c>
      <c r="S170" s="119" t="s">
        <v>379</v>
      </c>
      <c r="T170" s="119" t="s">
        <v>379</v>
      </c>
      <c r="U170" s="119" t="s">
        <v>379</v>
      </c>
    </row>
    <row r="171" s="3" customFormat="1" customHeight="1" spans="1:21">
      <c r="A171" s="19" t="s">
        <v>393</v>
      </c>
      <c r="B171" s="33" t="s">
        <v>110</v>
      </c>
      <c r="C171" s="21" t="s">
        <v>394</v>
      </c>
      <c r="D171" s="22" t="s">
        <v>34</v>
      </c>
      <c r="E171" s="22" t="s">
        <v>34</v>
      </c>
      <c r="F171" s="22" t="s">
        <v>34</v>
      </c>
      <c r="G171" s="55"/>
      <c r="H171" s="24"/>
      <c r="I171" s="93"/>
      <c r="J171" s="97">
        <v>30</v>
      </c>
      <c r="K171" s="97">
        <v>30</v>
      </c>
      <c r="L171" s="98">
        <v>30</v>
      </c>
      <c r="M171" s="97">
        <v>30</v>
      </c>
      <c r="N171" s="97">
        <v>30</v>
      </c>
      <c r="O171" s="97">
        <v>30</v>
      </c>
      <c r="P171" s="96">
        <v>40</v>
      </c>
      <c r="Q171" s="96">
        <v>40</v>
      </c>
      <c r="R171" s="96">
        <v>40</v>
      </c>
      <c r="S171" s="119">
        <v>1.47</v>
      </c>
      <c r="T171" s="119">
        <v>1.47</v>
      </c>
      <c r="U171" s="119">
        <v>1.47</v>
      </c>
    </row>
    <row r="172" s="3" customFormat="1" customHeight="1" spans="1:21">
      <c r="A172" s="125" t="s">
        <v>494</v>
      </c>
      <c r="B172" s="33" t="s">
        <v>117</v>
      </c>
      <c r="C172" s="163" t="s">
        <v>212</v>
      </c>
      <c r="D172" s="83" t="s">
        <v>34</v>
      </c>
      <c r="E172" s="83" t="s">
        <v>34</v>
      </c>
      <c r="F172" s="83" t="s">
        <v>34</v>
      </c>
      <c r="G172" s="84" t="s">
        <v>495</v>
      </c>
      <c r="H172" s="85"/>
      <c r="I172" s="115"/>
      <c r="J172" s="151">
        <v>60</v>
      </c>
      <c r="K172" s="151">
        <v>60</v>
      </c>
      <c r="L172" s="152">
        <v>60</v>
      </c>
      <c r="M172" s="151">
        <v>65</v>
      </c>
      <c r="N172" s="151">
        <v>65</v>
      </c>
      <c r="O172" s="151">
        <v>65</v>
      </c>
      <c r="P172" s="118">
        <v>80</v>
      </c>
      <c r="Q172" s="118">
        <v>80</v>
      </c>
      <c r="R172" s="118">
        <v>80</v>
      </c>
      <c r="S172" s="119" t="s">
        <v>379</v>
      </c>
      <c r="T172" s="119" t="s">
        <v>379</v>
      </c>
      <c r="U172" s="119" t="s">
        <v>379</v>
      </c>
    </row>
    <row r="173" s="3" customFormat="1" customHeight="1" spans="1:21">
      <c r="A173" s="19" t="s">
        <v>438</v>
      </c>
      <c r="B173" s="33"/>
      <c r="C173" s="56" t="s">
        <v>118</v>
      </c>
      <c r="D173" s="22" t="s">
        <v>34</v>
      </c>
      <c r="E173" s="22" t="s">
        <v>34</v>
      </c>
      <c r="F173" s="22" t="s">
        <v>34</v>
      </c>
      <c r="G173" s="64" t="s">
        <v>439</v>
      </c>
      <c r="H173" s="65"/>
      <c r="I173" s="112"/>
      <c r="J173" s="94">
        <v>40</v>
      </c>
      <c r="K173" s="94">
        <v>40</v>
      </c>
      <c r="L173" s="95">
        <v>40</v>
      </c>
      <c r="M173" s="94">
        <v>40</v>
      </c>
      <c r="N173" s="94">
        <v>40</v>
      </c>
      <c r="O173" s="94">
        <v>40</v>
      </c>
      <c r="P173" s="96">
        <v>55</v>
      </c>
      <c r="Q173" s="96">
        <v>55</v>
      </c>
      <c r="R173" s="96">
        <v>55</v>
      </c>
      <c r="S173" s="119">
        <v>1.33</v>
      </c>
      <c r="T173" s="119">
        <v>1.33</v>
      </c>
      <c r="U173" s="119">
        <v>1.33</v>
      </c>
    </row>
    <row r="174" s="3" customFormat="1" customHeight="1" spans="1:22">
      <c r="A174" s="125" t="s">
        <v>496</v>
      </c>
      <c r="B174" s="33"/>
      <c r="C174" s="131" t="s">
        <v>214</v>
      </c>
      <c r="D174" s="83" t="s">
        <v>34</v>
      </c>
      <c r="E174" s="83" t="s">
        <v>34</v>
      </c>
      <c r="F174" s="83" t="s">
        <v>34</v>
      </c>
      <c r="G174" s="129" t="s">
        <v>215</v>
      </c>
      <c r="H174" s="130"/>
      <c r="I174" s="150"/>
      <c r="J174" s="116">
        <v>36</v>
      </c>
      <c r="K174" s="116">
        <v>36</v>
      </c>
      <c r="L174" s="117">
        <v>36</v>
      </c>
      <c r="M174" s="116">
        <v>36</v>
      </c>
      <c r="N174" s="116">
        <v>36</v>
      </c>
      <c r="O174" s="116">
        <v>36</v>
      </c>
      <c r="P174" s="118">
        <v>40</v>
      </c>
      <c r="Q174" s="118">
        <v>40</v>
      </c>
      <c r="R174" s="118">
        <v>40</v>
      </c>
      <c r="S174" s="119">
        <v>2.3</v>
      </c>
      <c r="T174" s="119">
        <v>2.3</v>
      </c>
      <c r="U174" s="119">
        <v>2.3</v>
      </c>
      <c r="V174" s="3">
        <v>5.6</v>
      </c>
    </row>
    <row r="175" s="3" customFormat="1" customHeight="1" spans="1:21">
      <c r="A175" s="19" t="s">
        <v>395</v>
      </c>
      <c r="B175" s="33"/>
      <c r="C175" s="56" t="s">
        <v>120</v>
      </c>
      <c r="D175" s="22" t="s">
        <v>34</v>
      </c>
      <c r="E175" s="22" t="s">
        <v>34</v>
      </c>
      <c r="F175" s="22" t="s">
        <v>34</v>
      </c>
      <c r="G175" s="23" t="s">
        <v>121</v>
      </c>
      <c r="H175" s="24"/>
      <c r="I175" s="93"/>
      <c r="J175" s="97">
        <v>100</v>
      </c>
      <c r="K175" s="97">
        <v>100</v>
      </c>
      <c r="L175" s="98">
        <v>100</v>
      </c>
      <c r="M175" s="97">
        <v>100</v>
      </c>
      <c r="N175" s="97">
        <v>100</v>
      </c>
      <c r="O175" s="97">
        <v>100</v>
      </c>
      <c r="P175" s="96">
        <v>120</v>
      </c>
      <c r="Q175" s="96">
        <v>120</v>
      </c>
      <c r="R175" s="96">
        <v>120</v>
      </c>
      <c r="S175" s="119"/>
      <c r="T175" s="119"/>
      <c r="U175" s="119"/>
    </row>
    <row r="176" s="3" customFormat="1" customHeight="1" spans="1:21">
      <c r="A176" s="125" t="s">
        <v>396</v>
      </c>
      <c r="B176" s="161" t="s">
        <v>397</v>
      </c>
      <c r="C176" s="133" t="s">
        <v>398</v>
      </c>
      <c r="D176" s="83" t="s">
        <v>34</v>
      </c>
      <c r="E176" s="83"/>
      <c r="F176" s="83"/>
      <c r="G176" s="134" t="s">
        <v>399</v>
      </c>
      <c r="H176" s="134"/>
      <c r="I176" s="134"/>
      <c r="J176" s="116">
        <v>400</v>
      </c>
      <c r="K176" s="147"/>
      <c r="L176" s="116"/>
      <c r="M176" s="116">
        <v>450</v>
      </c>
      <c r="N176" s="116"/>
      <c r="O176" s="116"/>
      <c r="P176" s="116">
        <v>450</v>
      </c>
      <c r="Q176" s="116"/>
      <c r="R176" s="116"/>
      <c r="S176" s="119">
        <v>110.1</v>
      </c>
      <c r="T176" s="119"/>
      <c r="U176" s="119"/>
    </row>
    <row r="177" s="3" customFormat="1" customHeight="1" spans="1:21">
      <c r="A177" s="153" t="s">
        <v>400</v>
      </c>
      <c r="B177" s="161" t="s">
        <v>401</v>
      </c>
      <c r="C177" s="133" t="s">
        <v>402</v>
      </c>
      <c r="D177" s="83"/>
      <c r="E177" s="83" t="s">
        <v>34</v>
      </c>
      <c r="F177" s="83" t="s">
        <v>34</v>
      </c>
      <c r="G177" s="134" t="s">
        <v>403</v>
      </c>
      <c r="H177" s="134"/>
      <c r="I177" s="134"/>
      <c r="J177" s="116"/>
      <c r="K177" s="116">
        <v>400</v>
      </c>
      <c r="L177" s="116">
        <v>400</v>
      </c>
      <c r="M177" s="116"/>
      <c r="N177" s="116">
        <v>450</v>
      </c>
      <c r="O177" s="116">
        <v>450</v>
      </c>
      <c r="P177" s="116"/>
      <c r="Q177" s="116">
        <v>450</v>
      </c>
      <c r="R177" s="116">
        <v>450</v>
      </c>
      <c r="S177" s="119"/>
      <c r="T177" s="119">
        <v>113.6</v>
      </c>
      <c r="U177" s="119">
        <v>113.6</v>
      </c>
    </row>
    <row r="178" s="3" customFormat="1" customHeight="1" spans="1:21">
      <c r="A178" s="19" t="s">
        <v>404</v>
      </c>
      <c r="B178" s="20" t="s">
        <v>143</v>
      </c>
      <c r="C178" s="34" t="s">
        <v>144</v>
      </c>
      <c r="D178" s="22" t="s">
        <v>34</v>
      </c>
      <c r="E178" s="22" t="s">
        <v>34</v>
      </c>
      <c r="F178" s="22" t="s">
        <v>34</v>
      </c>
      <c r="G178" s="23" t="s">
        <v>145</v>
      </c>
      <c r="H178" s="24"/>
      <c r="I178" s="93"/>
      <c r="J178" s="94">
        <v>130</v>
      </c>
      <c r="K178" s="94">
        <v>130</v>
      </c>
      <c r="L178" s="95">
        <v>130</v>
      </c>
      <c r="M178" s="94">
        <v>130</v>
      </c>
      <c r="N178" s="94">
        <v>130</v>
      </c>
      <c r="O178" s="94">
        <v>130</v>
      </c>
      <c r="P178" s="96">
        <v>130</v>
      </c>
      <c r="Q178" s="96">
        <v>130</v>
      </c>
      <c r="R178" s="96">
        <v>130</v>
      </c>
      <c r="S178" s="119">
        <v>14.74</v>
      </c>
      <c r="T178" s="119">
        <v>14.74</v>
      </c>
      <c r="U178" s="119">
        <v>14.74</v>
      </c>
    </row>
    <row r="179" s="3" customFormat="1" customHeight="1" spans="1:21">
      <c r="A179" s="164">
        <v>66526</v>
      </c>
      <c r="B179" s="165" t="s">
        <v>408</v>
      </c>
      <c r="C179" s="81" t="s">
        <v>231</v>
      </c>
      <c r="D179" s="83" t="s">
        <v>34</v>
      </c>
      <c r="E179" s="83" t="s">
        <v>34</v>
      </c>
      <c r="F179" s="83" t="s">
        <v>34</v>
      </c>
      <c r="G179" s="129" t="s">
        <v>232</v>
      </c>
      <c r="H179" s="130"/>
      <c r="I179" s="150"/>
      <c r="J179" s="116">
        <v>96</v>
      </c>
      <c r="K179" s="116">
        <v>96</v>
      </c>
      <c r="L179" s="117">
        <v>96</v>
      </c>
      <c r="M179" s="116">
        <v>106</v>
      </c>
      <c r="N179" s="116">
        <v>106</v>
      </c>
      <c r="O179" s="116">
        <v>106</v>
      </c>
      <c r="P179" s="118">
        <v>120</v>
      </c>
      <c r="Q179" s="118">
        <v>120</v>
      </c>
      <c r="R179" s="118">
        <v>120</v>
      </c>
      <c r="S179" s="119">
        <v>12.76</v>
      </c>
      <c r="T179" s="119">
        <v>12.76</v>
      </c>
      <c r="U179" s="119">
        <v>12.76</v>
      </c>
    </row>
    <row r="180" s="3" customFormat="1" customHeight="1" spans="1:21">
      <c r="A180" s="83" t="s">
        <v>497</v>
      </c>
      <c r="B180" s="124" t="s">
        <v>498</v>
      </c>
      <c r="C180" s="123" t="s">
        <v>233</v>
      </c>
      <c r="D180" s="83" t="s">
        <v>34</v>
      </c>
      <c r="E180" s="83" t="s">
        <v>34</v>
      </c>
      <c r="F180" s="83" t="s">
        <v>34</v>
      </c>
      <c r="G180" s="129" t="s">
        <v>234</v>
      </c>
      <c r="H180" s="130"/>
      <c r="I180" s="150"/>
      <c r="J180" s="147">
        <v>120</v>
      </c>
      <c r="K180" s="147">
        <v>120</v>
      </c>
      <c r="L180" s="147">
        <v>120</v>
      </c>
      <c r="M180" s="147">
        <v>150</v>
      </c>
      <c r="N180" s="147">
        <v>150</v>
      </c>
      <c r="O180" s="147">
        <v>150</v>
      </c>
      <c r="P180" s="83">
        <v>150</v>
      </c>
      <c r="Q180" s="83">
        <v>150</v>
      </c>
      <c r="R180" s="83">
        <v>150</v>
      </c>
      <c r="S180" s="121">
        <v>30</v>
      </c>
      <c r="T180" s="121">
        <v>30</v>
      </c>
      <c r="U180" s="121">
        <v>30</v>
      </c>
    </row>
    <row r="181" s="3" customFormat="1" customHeight="1" spans="1:22">
      <c r="A181" s="166">
        <v>89827</v>
      </c>
      <c r="B181" s="61" t="s">
        <v>406</v>
      </c>
      <c r="C181" s="21" t="s">
        <v>449</v>
      </c>
      <c r="D181" s="166" t="s">
        <v>34</v>
      </c>
      <c r="E181" s="166" t="s">
        <v>34</v>
      </c>
      <c r="F181" s="166" t="s">
        <v>34</v>
      </c>
      <c r="G181" s="23" t="s">
        <v>148</v>
      </c>
      <c r="H181" s="24"/>
      <c r="I181" s="93"/>
      <c r="J181" s="169">
        <v>130</v>
      </c>
      <c r="K181" s="169">
        <v>130</v>
      </c>
      <c r="L181" s="169">
        <v>130</v>
      </c>
      <c r="M181" s="169">
        <v>150</v>
      </c>
      <c r="N181" s="169">
        <v>150</v>
      </c>
      <c r="O181" s="169">
        <v>150</v>
      </c>
      <c r="P181" s="169">
        <v>150</v>
      </c>
      <c r="Q181" s="169">
        <v>150</v>
      </c>
      <c r="R181" s="169">
        <v>150</v>
      </c>
      <c r="S181" s="157">
        <v>30</v>
      </c>
      <c r="T181" s="157">
        <v>30</v>
      </c>
      <c r="U181" s="157">
        <v>30</v>
      </c>
      <c r="V181" s="158" t="s">
        <v>450</v>
      </c>
    </row>
    <row r="182" s="3" customFormat="1" customHeight="1" spans="1:22">
      <c r="A182" s="22" t="s">
        <v>451</v>
      </c>
      <c r="B182" s="70" t="s">
        <v>452</v>
      </c>
      <c r="C182" s="21" t="s">
        <v>149</v>
      </c>
      <c r="D182" s="22" t="s">
        <v>34</v>
      </c>
      <c r="E182" s="22" t="s">
        <v>34</v>
      </c>
      <c r="F182" s="22" t="s">
        <v>34</v>
      </c>
      <c r="G182" s="23" t="s">
        <v>150</v>
      </c>
      <c r="H182" s="24"/>
      <c r="I182" s="93"/>
      <c r="J182" s="106">
        <v>99</v>
      </c>
      <c r="K182" s="106">
        <v>99</v>
      </c>
      <c r="L182" s="106">
        <v>99</v>
      </c>
      <c r="M182" s="106">
        <v>99</v>
      </c>
      <c r="N182" s="106">
        <v>99</v>
      </c>
      <c r="O182" s="106">
        <v>99</v>
      </c>
      <c r="P182" s="106">
        <v>99</v>
      </c>
      <c r="Q182" s="106">
        <v>99</v>
      </c>
      <c r="R182" s="106">
        <v>99</v>
      </c>
      <c r="S182" s="121">
        <v>20</v>
      </c>
      <c r="T182" s="121">
        <v>20</v>
      </c>
      <c r="U182" s="121">
        <v>20</v>
      </c>
      <c r="V182" s="158"/>
    </row>
    <row r="183" s="3" customFormat="1" customHeight="1" spans="1:21">
      <c r="A183" s="25" t="s">
        <v>409</v>
      </c>
      <c r="B183" s="29" t="s">
        <v>151</v>
      </c>
      <c r="C183" s="27" t="s">
        <v>152</v>
      </c>
      <c r="D183" s="22" t="s">
        <v>34</v>
      </c>
      <c r="E183" s="22" t="s">
        <v>34</v>
      </c>
      <c r="F183" s="22" t="s">
        <v>34</v>
      </c>
      <c r="G183" s="66" t="s">
        <v>410</v>
      </c>
      <c r="H183" s="66"/>
      <c r="I183" s="66"/>
      <c r="J183" s="106">
        <v>70</v>
      </c>
      <c r="K183" s="106">
        <v>70</v>
      </c>
      <c r="L183" s="106">
        <v>70</v>
      </c>
      <c r="M183" s="106">
        <v>70</v>
      </c>
      <c r="N183" s="106">
        <v>70</v>
      </c>
      <c r="O183" s="106">
        <v>70</v>
      </c>
      <c r="P183" s="96">
        <v>80</v>
      </c>
      <c r="Q183" s="96">
        <v>80</v>
      </c>
      <c r="R183" s="96">
        <v>80</v>
      </c>
      <c r="S183" s="119"/>
      <c r="T183" s="119"/>
      <c r="U183" s="119"/>
    </row>
    <row r="184" s="3" customFormat="1" customHeight="1" spans="1:21">
      <c r="A184" s="19" t="s">
        <v>411</v>
      </c>
      <c r="B184" s="30"/>
      <c r="C184" s="32" t="s">
        <v>154</v>
      </c>
      <c r="D184" s="22" t="s">
        <v>34</v>
      </c>
      <c r="E184" s="22" t="s">
        <v>34</v>
      </c>
      <c r="F184" s="22" t="s">
        <v>34</v>
      </c>
      <c r="G184" s="66" t="s">
        <v>155</v>
      </c>
      <c r="H184" s="66"/>
      <c r="I184" s="66"/>
      <c r="J184" s="97">
        <v>60</v>
      </c>
      <c r="K184" s="97">
        <v>60</v>
      </c>
      <c r="L184" s="97">
        <v>60</v>
      </c>
      <c r="M184" s="106">
        <v>70</v>
      </c>
      <c r="N184" s="106">
        <v>70</v>
      </c>
      <c r="O184" s="106">
        <v>70</v>
      </c>
      <c r="P184" s="96">
        <v>80</v>
      </c>
      <c r="Q184" s="96">
        <v>80</v>
      </c>
      <c r="R184" s="96">
        <v>80</v>
      </c>
      <c r="S184" s="119"/>
      <c r="T184" s="119"/>
      <c r="U184" s="119"/>
    </row>
    <row r="185" s="3" customFormat="1" customHeight="1" spans="1:21">
      <c r="A185" s="25" t="s">
        <v>412</v>
      </c>
      <c r="B185" s="30"/>
      <c r="C185" s="32" t="s">
        <v>156</v>
      </c>
      <c r="D185" s="22" t="s">
        <v>34</v>
      </c>
      <c r="E185" s="22"/>
      <c r="F185" s="22"/>
      <c r="G185" s="66" t="s">
        <v>157</v>
      </c>
      <c r="H185" s="66"/>
      <c r="I185" s="66"/>
      <c r="J185" s="94">
        <v>60</v>
      </c>
      <c r="K185" s="106"/>
      <c r="L185" s="106"/>
      <c r="M185" s="94">
        <v>60</v>
      </c>
      <c r="N185" s="106"/>
      <c r="O185" s="106"/>
      <c r="P185" s="96">
        <v>60</v>
      </c>
      <c r="Q185" s="96"/>
      <c r="R185" s="96"/>
      <c r="S185" s="119"/>
      <c r="T185" s="119"/>
      <c r="U185" s="119"/>
    </row>
    <row r="186" s="3" customFormat="1" customHeight="1" spans="1:21">
      <c r="A186" s="25" t="s">
        <v>413</v>
      </c>
      <c r="B186" s="30"/>
      <c r="C186" s="32" t="s">
        <v>158</v>
      </c>
      <c r="D186" s="27"/>
      <c r="E186" s="22" t="s">
        <v>34</v>
      </c>
      <c r="F186" s="22" t="s">
        <v>34</v>
      </c>
      <c r="G186" s="66" t="s">
        <v>414</v>
      </c>
      <c r="H186" s="66"/>
      <c r="I186" s="66"/>
      <c r="J186" s="106"/>
      <c r="K186" s="97">
        <v>80</v>
      </c>
      <c r="L186" s="97">
        <v>80</v>
      </c>
      <c r="M186" s="106"/>
      <c r="N186" s="97">
        <v>80</v>
      </c>
      <c r="O186" s="97">
        <v>80</v>
      </c>
      <c r="P186" s="96"/>
      <c r="Q186" s="96">
        <v>100</v>
      </c>
      <c r="R186" s="96">
        <v>100</v>
      </c>
      <c r="S186" s="119"/>
      <c r="T186" s="119"/>
      <c r="U186" s="119"/>
    </row>
    <row r="187" s="3" customFormat="1" customHeight="1" spans="1:21">
      <c r="A187" s="25" t="s">
        <v>415</v>
      </c>
      <c r="B187" s="30"/>
      <c r="C187" s="32" t="s">
        <v>160</v>
      </c>
      <c r="D187" s="27"/>
      <c r="E187" s="22" t="s">
        <v>34</v>
      </c>
      <c r="F187" s="22"/>
      <c r="G187" s="66" t="s">
        <v>416</v>
      </c>
      <c r="H187" s="66"/>
      <c r="I187" s="66"/>
      <c r="J187" s="106"/>
      <c r="K187" s="97">
        <v>60</v>
      </c>
      <c r="L187" s="98"/>
      <c r="M187" s="106"/>
      <c r="N187" s="97">
        <v>80</v>
      </c>
      <c r="O187" s="97"/>
      <c r="P187" s="96"/>
      <c r="Q187" s="96">
        <v>80</v>
      </c>
      <c r="R187" s="96"/>
      <c r="S187" s="119"/>
      <c r="T187" s="119"/>
      <c r="U187" s="119"/>
    </row>
    <row r="188" s="3" customFormat="1" customHeight="1" spans="1:21">
      <c r="A188" s="25" t="s">
        <v>417</v>
      </c>
      <c r="B188" s="30"/>
      <c r="C188" s="34" t="s">
        <v>162</v>
      </c>
      <c r="D188" s="27"/>
      <c r="E188" s="27"/>
      <c r="F188" s="22" t="s">
        <v>34</v>
      </c>
      <c r="G188" s="66" t="s">
        <v>416</v>
      </c>
      <c r="H188" s="66"/>
      <c r="I188" s="66"/>
      <c r="J188" s="106"/>
      <c r="K188" s="106"/>
      <c r="L188" s="98">
        <v>60</v>
      </c>
      <c r="M188" s="106"/>
      <c r="N188" s="106"/>
      <c r="O188" s="97">
        <v>80</v>
      </c>
      <c r="P188" s="96"/>
      <c r="Q188" s="96"/>
      <c r="R188" s="96">
        <v>80</v>
      </c>
      <c r="S188" s="119"/>
      <c r="T188" s="119"/>
      <c r="U188" s="119"/>
    </row>
    <row r="189" s="3" customFormat="1" customHeight="1" spans="1:22">
      <c r="A189" s="22">
        <v>89815</v>
      </c>
      <c r="B189" s="26" t="s">
        <v>165</v>
      </c>
      <c r="C189" s="140" t="s">
        <v>166</v>
      </c>
      <c r="D189" s="22" t="s">
        <v>34</v>
      </c>
      <c r="E189" s="22" t="s">
        <v>34</v>
      </c>
      <c r="F189" s="22" t="s">
        <v>34</v>
      </c>
      <c r="G189" s="141" t="s">
        <v>167</v>
      </c>
      <c r="H189" s="141"/>
      <c r="I189" s="141"/>
      <c r="J189" s="106">
        <v>50</v>
      </c>
      <c r="K189" s="106">
        <v>50</v>
      </c>
      <c r="L189" s="106">
        <v>50</v>
      </c>
      <c r="M189" s="106">
        <v>50</v>
      </c>
      <c r="N189" s="106">
        <v>50</v>
      </c>
      <c r="O189" s="106">
        <v>50</v>
      </c>
      <c r="P189" s="106">
        <v>50</v>
      </c>
      <c r="Q189" s="106">
        <v>50</v>
      </c>
      <c r="R189" s="106">
        <v>50</v>
      </c>
      <c r="S189" s="121"/>
      <c r="T189" s="121"/>
      <c r="U189" s="121"/>
      <c r="V189" s="120" t="s">
        <v>371</v>
      </c>
    </row>
    <row r="190" s="3" customFormat="1" customHeight="1" spans="1:251">
      <c r="A190" s="19" t="s">
        <v>453</v>
      </c>
      <c r="B190" s="29" t="s">
        <v>419</v>
      </c>
      <c r="C190" s="34" t="s">
        <v>454</v>
      </c>
      <c r="D190" s="22" t="s">
        <v>34</v>
      </c>
      <c r="E190" s="22" t="s">
        <v>34</v>
      </c>
      <c r="F190" s="22" t="s">
        <v>34</v>
      </c>
      <c r="G190" s="167" t="s">
        <v>170</v>
      </c>
      <c r="H190" s="168"/>
      <c r="I190" s="170"/>
      <c r="J190" s="97">
        <v>100</v>
      </c>
      <c r="K190" s="97">
        <v>100</v>
      </c>
      <c r="L190" s="98">
        <v>100</v>
      </c>
      <c r="M190" s="97">
        <v>100</v>
      </c>
      <c r="N190" s="97">
        <v>100</v>
      </c>
      <c r="O190" s="97">
        <v>100</v>
      </c>
      <c r="P190" s="96">
        <v>120</v>
      </c>
      <c r="Q190" s="96">
        <v>120</v>
      </c>
      <c r="R190" s="96">
        <v>120</v>
      </c>
      <c r="S190" s="119"/>
      <c r="T190" s="119"/>
      <c r="U190" s="119"/>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row>
    <row r="191" s="3" customFormat="1" customHeight="1" spans="1:22">
      <c r="A191" s="83">
        <v>89794</v>
      </c>
      <c r="B191" s="124" t="s">
        <v>499</v>
      </c>
      <c r="C191" s="81" t="s">
        <v>500</v>
      </c>
      <c r="D191" s="83" t="s">
        <v>34</v>
      </c>
      <c r="E191" s="83" t="s">
        <v>34</v>
      </c>
      <c r="F191" s="83" t="s">
        <v>34</v>
      </c>
      <c r="G191" s="143" t="s">
        <v>238</v>
      </c>
      <c r="H191" s="144"/>
      <c r="I191" s="155"/>
      <c r="J191" s="147">
        <v>0</v>
      </c>
      <c r="K191" s="147">
        <v>0</v>
      </c>
      <c r="L191" s="147">
        <v>0</v>
      </c>
      <c r="M191" s="147">
        <v>0</v>
      </c>
      <c r="N191" s="147">
        <v>0</v>
      </c>
      <c r="O191" s="147">
        <v>0</v>
      </c>
      <c r="P191" s="147">
        <v>0</v>
      </c>
      <c r="Q191" s="147">
        <v>0</v>
      </c>
      <c r="R191" s="147">
        <v>0</v>
      </c>
      <c r="S191" s="121"/>
      <c r="T191" s="121"/>
      <c r="U191" s="121"/>
      <c r="V191" s="120" t="s">
        <v>501</v>
      </c>
    </row>
    <row r="192" s="3" customFormat="1" customHeight="1" spans="1:21">
      <c r="A192" s="19" t="s">
        <v>422</v>
      </c>
      <c r="B192" s="33" t="s">
        <v>172</v>
      </c>
      <c r="C192" s="69" t="s">
        <v>173</v>
      </c>
      <c r="D192" s="22" t="s">
        <v>34</v>
      </c>
      <c r="E192" s="22" t="s">
        <v>34</v>
      </c>
      <c r="F192" s="22" t="s">
        <v>34</v>
      </c>
      <c r="G192" s="23" t="s">
        <v>174</v>
      </c>
      <c r="H192" s="24"/>
      <c r="I192" s="93"/>
      <c r="J192" s="97">
        <v>50</v>
      </c>
      <c r="K192" s="97">
        <v>50</v>
      </c>
      <c r="L192" s="98">
        <v>50</v>
      </c>
      <c r="M192" s="97">
        <v>60</v>
      </c>
      <c r="N192" s="97">
        <v>60</v>
      </c>
      <c r="O192" s="97">
        <v>60</v>
      </c>
      <c r="P192" s="96">
        <v>80</v>
      </c>
      <c r="Q192" s="96">
        <v>80</v>
      </c>
      <c r="R192" s="96">
        <v>80</v>
      </c>
      <c r="S192" s="119"/>
      <c r="T192" s="119"/>
      <c r="U192" s="119"/>
    </row>
    <row r="193" s="3" customFormat="1" customHeight="1" spans="1:22">
      <c r="A193" s="83" t="s">
        <v>502</v>
      </c>
      <c r="B193" s="124" t="s">
        <v>456</v>
      </c>
      <c r="C193" s="81" t="s">
        <v>256</v>
      </c>
      <c r="D193" s="83" t="s">
        <v>34</v>
      </c>
      <c r="E193" s="83" t="s">
        <v>34</v>
      </c>
      <c r="F193" s="83" t="s">
        <v>34</v>
      </c>
      <c r="G193" s="146" t="s">
        <v>257</v>
      </c>
      <c r="H193" s="146"/>
      <c r="I193" s="146"/>
      <c r="J193" s="147">
        <v>999</v>
      </c>
      <c r="K193" s="147">
        <v>999</v>
      </c>
      <c r="L193" s="147">
        <v>999</v>
      </c>
      <c r="M193" s="147">
        <v>999</v>
      </c>
      <c r="N193" s="147">
        <v>999</v>
      </c>
      <c r="O193" s="147">
        <v>999</v>
      </c>
      <c r="P193" s="147">
        <v>999</v>
      </c>
      <c r="Q193" s="147">
        <v>999</v>
      </c>
      <c r="R193" s="147">
        <v>999</v>
      </c>
      <c r="S193" s="156">
        <v>330</v>
      </c>
      <c r="T193" s="156">
        <v>330</v>
      </c>
      <c r="U193" s="156">
        <v>330</v>
      </c>
      <c r="V193" s="158" t="s">
        <v>459</v>
      </c>
    </row>
    <row r="194" s="4" customFormat="1" customHeight="1" spans="1:22">
      <c r="A194" s="22" t="s">
        <v>423</v>
      </c>
      <c r="B194" s="70" t="s">
        <v>175</v>
      </c>
      <c r="C194" s="21" t="s">
        <v>176</v>
      </c>
      <c r="D194" s="22" t="s">
        <v>34</v>
      </c>
      <c r="E194" s="22" t="s">
        <v>34</v>
      </c>
      <c r="F194" s="22" t="s">
        <v>34</v>
      </c>
      <c r="G194" s="23"/>
      <c r="H194" s="24"/>
      <c r="I194" s="93"/>
      <c r="J194" s="106">
        <v>30</v>
      </c>
      <c r="K194" s="106">
        <v>30</v>
      </c>
      <c r="L194" s="106">
        <v>30</v>
      </c>
      <c r="M194" s="106">
        <v>30</v>
      </c>
      <c r="N194" s="106">
        <v>30</v>
      </c>
      <c r="O194" s="106">
        <v>30</v>
      </c>
      <c r="P194" s="106">
        <v>30</v>
      </c>
      <c r="Q194" s="106">
        <v>30</v>
      </c>
      <c r="R194" s="106">
        <v>30</v>
      </c>
      <c r="S194" s="121"/>
      <c r="T194" s="121"/>
      <c r="U194" s="121"/>
      <c r="V194" s="3"/>
    </row>
    <row r="195" s="3" customFormat="1" customHeight="1" spans="1:21">
      <c r="A195" s="22" t="s">
        <v>424</v>
      </c>
      <c r="B195" s="26" t="s">
        <v>186</v>
      </c>
      <c r="C195" s="21" t="s">
        <v>425</v>
      </c>
      <c r="D195" s="22" t="s">
        <v>34</v>
      </c>
      <c r="E195" s="22" t="s">
        <v>34</v>
      </c>
      <c r="F195" s="22" t="s">
        <v>34</v>
      </c>
      <c r="G195" s="71"/>
      <c r="H195" s="71"/>
      <c r="I195" s="71"/>
      <c r="J195" s="106">
        <v>20</v>
      </c>
      <c r="K195" s="106">
        <v>20</v>
      </c>
      <c r="L195" s="106">
        <v>20</v>
      </c>
      <c r="M195" s="106">
        <v>20</v>
      </c>
      <c r="N195" s="106">
        <v>20</v>
      </c>
      <c r="O195" s="106">
        <v>20</v>
      </c>
      <c r="P195" s="106">
        <v>20</v>
      </c>
      <c r="Q195" s="106">
        <v>20</v>
      </c>
      <c r="R195" s="106">
        <v>20</v>
      </c>
      <c r="S195" s="121"/>
      <c r="T195" s="121"/>
      <c r="U195" s="121"/>
    </row>
    <row r="196" s="1" customFormat="1" customHeight="1" spans="1:18">
      <c r="A196" s="25" t="s">
        <v>426</v>
      </c>
      <c r="B196" s="72" t="s">
        <v>177</v>
      </c>
      <c r="C196" s="73"/>
      <c r="D196" s="22" t="s">
        <v>34</v>
      </c>
      <c r="E196" s="22" t="s">
        <v>34</v>
      </c>
      <c r="F196" s="22" t="s">
        <v>34</v>
      </c>
      <c r="G196" s="23"/>
      <c r="H196" s="24"/>
      <c r="I196" s="93"/>
      <c r="J196" s="106">
        <v>0</v>
      </c>
      <c r="K196" s="106">
        <v>0</v>
      </c>
      <c r="L196" s="106">
        <v>0</v>
      </c>
      <c r="M196" s="106">
        <v>0</v>
      </c>
      <c r="N196" s="106">
        <v>0</v>
      </c>
      <c r="O196" s="106">
        <v>0</v>
      </c>
      <c r="P196" s="106">
        <v>0</v>
      </c>
      <c r="Q196" s="106">
        <v>0</v>
      </c>
      <c r="R196" s="106">
        <v>0</v>
      </c>
    </row>
    <row r="197" s="1" customFormat="1" customHeight="1" spans="1:18">
      <c r="A197" s="25" t="s">
        <v>427</v>
      </c>
      <c r="B197" s="72" t="s">
        <v>178</v>
      </c>
      <c r="C197" s="73"/>
      <c r="D197" s="22" t="s">
        <v>34</v>
      </c>
      <c r="E197" s="22" t="s">
        <v>34</v>
      </c>
      <c r="F197" s="22" t="s">
        <v>34</v>
      </c>
      <c r="G197" s="23"/>
      <c r="H197" s="24"/>
      <c r="I197" s="93"/>
      <c r="J197" s="106">
        <v>0</v>
      </c>
      <c r="K197" s="106">
        <v>0</v>
      </c>
      <c r="L197" s="106">
        <v>0</v>
      </c>
      <c r="M197" s="106">
        <v>0</v>
      </c>
      <c r="N197" s="106">
        <v>0</v>
      </c>
      <c r="O197" s="106">
        <v>0</v>
      </c>
      <c r="P197" s="106">
        <v>0</v>
      </c>
      <c r="Q197" s="106">
        <v>0</v>
      </c>
      <c r="R197" s="106">
        <v>0</v>
      </c>
    </row>
    <row r="198" s="1" customFormat="1" customHeight="1" spans="1:18">
      <c r="A198" s="25" t="s">
        <v>428</v>
      </c>
      <c r="B198" s="72" t="s">
        <v>179</v>
      </c>
      <c r="C198" s="73"/>
      <c r="D198" s="22" t="s">
        <v>34</v>
      </c>
      <c r="E198" s="22" t="s">
        <v>34</v>
      </c>
      <c r="F198" s="22" t="s">
        <v>34</v>
      </c>
      <c r="G198" s="23"/>
      <c r="H198" s="24"/>
      <c r="I198" s="93"/>
      <c r="J198" s="106">
        <v>0</v>
      </c>
      <c r="K198" s="106">
        <v>0</v>
      </c>
      <c r="L198" s="106">
        <v>0</v>
      </c>
      <c r="M198" s="106">
        <v>0</v>
      </c>
      <c r="N198" s="106">
        <v>0</v>
      </c>
      <c r="O198" s="106">
        <v>0</v>
      </c>
      <c r="P198" s="106">
        <v>0</v>
      </c>
      <c r="Q198" s="106">
        <v>0</v>
      </c>
      <c r="R198" s="106">
        <v>0</v>
      </c>
    </row>
    <row r="199" s="1" customFormat="1" customHeight="1" spans="1:21">
      <c r="A199" s="6"/>
      <c r="B199" s="74"/>
      <c r="C199" s="75" t="s">
        <v>201</v>
      </c>
      <c r="D199" s="76">
        <v>5888</v>
      </c>
      <c r="E199" s="76">
        <v>5888</v>
      </c>
      <c r="F199" s="76">
        <v>5888</v>
      </c>
      <c r="G199" s="74"/>
      <c r="H199" s="74"/>
      <c r="I199" s="114" t="s">
        <v>429</v>
      </c>
      <c r="J199" s="76">
        <f t="shared" ref="J199:U199" si="9">SUM(J150:J198)</f>
        <v>3177</v>
      </c>
      <c r="K199" s="76">
        <f t="shared" si="9"/>
        <v>3257</v>
      </c>
      <c r="L199" s="76">
        <f t="shared" si="9"/>
        <v>3737</v>
      </c>
      <c r="M199" s="76">
        <f t="shared" si="9"/>
        <v>3332</v>
      </c>
      <c r="N199" s="76">
        <f t="shared" si="9"/>
        <v>3432</v>
      </c>
      <c r="O199" s="76">
        <f t="shared" si="9"/>
        <v>3992</v>
      </c>
      <c r="P199" s="76">
        <f t="shared" si="9"/>
        <v>3527</v>
      </c>
      <c r="Q199" s="76">
        <f t="shared" si="9"/>
        <v>3647</v>
      </c>
      <c r="R199" s="76">
        <f t="shared" si="9"/>
        <v>4237</v>
      </c>
      <c r="S199" s="1">
        <f t="shared" si="9"/>
        <v>560.52</v>
      </c>
      <c r="T199" s="1">
        <f t="shared" si="9"/>
        <v>564.02</v>
      </c>
      <c r="U199" s="1">
        <f t="shared" si="9"/>
        <v>618.52</v>
      </c>
    </row>
    <row r="200" s="1" customFormat="1" customHeight="1" spans="1:21">
      <c r="A200" s="6"/>
      <c r="B200" s="74"/>
      <c r="C200" s="75" t="s">
        <v>430</v>
      </c>
      <c r="D200" s="77">
        <f>D458</f>
        <v>0.617773580946385</v>
      </c>
      <c r="E200" s="77">
        <f>D459</f>
        <v>0.602599529219118</v>
      </c>
      <c r="F200" s="77">
        <f>D460</f>
        <v>0.525198465792525</v>
      </c>
      <c r="G200" s="74"/>
      <c r="H200" s="74"/>
      <c r="I200" s="114" t="s">
        <v>431</v>
      </c>
      <c r="J200" s="76">
        <f t="shared" ref="J200:R200" si="10">J199*3</f>
        <v>9531</v>
      </c>
      <c r="K200" s="76">
        <f t="shared" si="10"/>
        <v>9771</v>
      </c>
      <c r="L200" s="76">
        <f t="shared" si="10"/>
        <v>11211</v>
      </c>
      <c r="M200" s="76">
        <f t="shared" si="10"/>
        <v>9996</v>
      </c>
      <c r="N200" s="76">
        <f t="shared" si="10"/>
        <v>10296</v>
      </c>
      <c r="O200" s="76">
        <f t="shared" si="10"/>
        <v>11976</v>
      </c>
      <c r="P200" s="76">
        <f t="shared" si="10"/>
        <v>10581</v>
      </c>
      <c r="Q200" s="76">
        <f t="shared" si="10"/>
        <v>10941</v>
      </c>
      <c r="R200" s="76">
        <f t="shared" si="10"/>
        <v>12711</v>
      </c>
      <c r="S200" s="77">
        <f t="shared" ref="S200:U200" si="11">S199/D199</f>
        <v>0.0951970108695652</v>
      </c>
      <c r="T200" s="77">
        <f t="shared" si="11"/>
        <v>0.0957914402173913</v>
      </c>
      <c r="U200" s="77">
        <f t="shared" si="11"/>
        <v>0.105047554347826</v>
      </c>
    </row>
    <row r="201" s="2" customFormat="1" customHeight="1" spans="1:21">
      <c r="A201" s="14" t="s">
        <v>503</v>
      </c>
      <c r="B201" s="15"/>
      <c r="C201" s="15"/>
      <c r="D201" s="15"/>
      <c r="E201" s="15"/>
      <c r="F201" s="15"/>
      <c r="G201" s="15"/>
      <c r="H201" s="15"/>
      <c r="I201" s="87"/>
      <c r="J201" s="14" t="s">
        <v>307</v>
      </c>
      <c r="K201" s="15"/>
      <c r="L201" s="15"/>
      <c r="M201" s="88" t="s">
        <v>353</v>
      </c>
      <c r="N201" s="89"/>
      <c r="O201" s="89"/>
      <c r="P201" s="14" t="s">
        <v>310</v>
      </c>
      <c r="Q201" s="15"/>
      <c r="R201" s="15"/>
      <c r="S201" s="88" t="s">
        <v>354</v>
      </c>
      <c r="T201" s="89"/>
      <c r="U201" s="89"/>
    </row>
    <row r="202" s="1" customFormat="1" customHeight="1" spans="1:21">
      <c r="A202" s="78" t="s">
        <v>355</v>
      </c>
      <c r="B202" s="17" t="s">
        <v>26</v>
      </c>
      <c r="C202" s="17"/>
      <c r="D202" s="17" t="s">
        <v>27</v>
      </c>
      <c r="E202" s="18" t="s">
        <v>356</v>
      </c>
      <c r="F202" s="18"/>
      <c r="G202" s="17" t="s">
        <v>29</v>
      </c>
      <c r="H202" s="17"/>
      <c r="I202" s="17"/>
      <c r="J202" s="90" t="s">
        <v>27</v>
      </c>
      <c r="K202" s="90" t="s">
        <v>357</v>
      </c>
      <c r="L202" s="91" t="s">
        <v>358</v>
      </c>
      <c r="M202" s="90" t="s">
        <v>27</v>
      </c>
      <c r="N202" s="90" t="s">
        <v>357</v>
      </c>
      <c r="O202" s="91" t="s">
        <v>358</v>
      </c>
      <c r="P202" s="90" t="s">
        <v>27</v>
      </c>
      <c r="Q202" s="90" t="s">
        <v>357</v>
      </c>
      <c r="R202" s="91" t="s">
        <v>358</v>
      </c>
      <c r="S202" s="90" t="s">
        <v>27</v>
      </c>
      <c r="T202" s="90" t="s">
        <v>357</v>
      </c>
      <c r="U202" s="91" t="s">
        <v>358</v>
      </c>
    </row>
    <row r="203" s="1" customFormat="1" customHeight="1" spans="1:21">
      <c r="A203" s="78"/>
      <c r="B203" s="17"/>
      <c r="C203" s="17"/>
      <c r="D203" s="17"/>
      <c r="E203" s="17" t="s">
        <v>359</v>
      </c>
      <c r="F203" s="17" t="s">
        <v>360</v>
      </c>
      <c r="G203" s="17"/>
      <c r="H203" s="17"/>
      <c r="I203" s="17"/>
      <c r="J203" s="90"/>
      <c r="K203" s="90"/>
      <c r="L203" s="92"/>
      <c r="M203" s="90"/>
      <c r="N203" s="90"/>
      <c r="O203" s="92"/>
      <c r="P203" s="90"/>
      <c r="Q203" s="90"/>
      <c r="R203" s="92"/>
      <c r="S203" s="90"/>
      <c r="T203" s="90"/>
      <c r="U203" s="92"/>
    </row>
    <row r="204" s="3" customFormat="1" customHeight="1" spans="1:21">
      <c r="A204" s="19" t="s">
        <v>361</v>
      </c>
      <c r="B204" s="20" t="s">
        <v>32</v>
      </c>
      <c r="C204" s="21" t="s">
        <v>33</v>
      </c>
      <c r="D204" s="22" t="s">
        <v>34</v>
      </c>
      <c r="E204" s="22" t="s">
        <v>34</v>
      </c>
      <c r="F204" s="22" t="s">
        <v>34</v>
      </c>
      <c r="G204" s="23" t="s">
        <v>35</v>
      </c>
      <c r="H204" s="24"/>
      <c r="I204" s="93"/>
      <c r="J204" s="94">
        <v>10</v>
      </c>
      <c r="K204" s="94">
        <v>10</v>
      </c>
      <c r="L204" s="95">
        <v>10</v>
      </c>
      <c r="M204" s="94">
        <v>10</v>
      </c>
      <c r="N204" s="94">
        <v>10</v>
      </c>
      <c r="O204" s="94">
        <v>10</v>
      </c>
      <c r="P204" s="96">
        <v>10</v>
      </c>
      <c r="Q204" s="96">
        <v>10</v>
      </c>
      <c r="R204" s="96">
        <v>10</v>
      </c>
      <c r="S204" s="119"/>
      <c r="T204" s="119"/>
      <c r="U204" s="119"/>
    </row>
    <row r="205" s="3" customFormat="1" customHeight="1" spans="1:21">
      <c r="A205" s="25" t="s">
        <v>362</v>
      </c>
      <c r="B205" s="26" t="s">
        <v>36</v>
      </c>
      <c r="C205" s="27" t="s">
        <v>37</v>
      </c>
      <c r="D205" s="22" t="s">
        <v>34</v>
      </c>
      <c r="E205" s="22" t="s">
        <v>34</v>
      </c>
      <c r="F205" s="22" t="s">
        <v>34</v>
      </c>
      <c r="G205" s="23" t="s">
        <v>38</v>
      </c>
      <c r="H205" s="24"/>
      <c r="I205" s="93"/>
      <c r="J205" s="97">
        <v>10</v>
      </c>
      <c r="K205" s="97">
        <v>10</v>
      </c>
      <c r="L205" s="98">
        <v>10</v>
      </c>
      <c r="M205" s="97">
        <v>15</v>
      </c>
      <c r="N205" s="97">
        <v>15</v>
      </c>
      <c r="O205" s="97">
        <v>15</v>
      </c>
      <c r="P205" s="96">
        <v>15</v>
      </c>
      <c r="Q205" s="96">
        <v>15</v>
      </c>
      <c r="R205" s="96">
        <v>15</v>
      </c>
      <c r="S205" s="119"/>
      <c r="T205" s="119"/>
      <c r="U205" s="119"/>
    </row>
    <row r="206" s="3" customFormat="1" customHeight="1" spans="1:21">
      <c r="A206" s="25" t="s">
        <v>363</v>
      </c>
      <c r="B206" s="26" t="s">
        <v>39</v>
      </c>
      <c r="C206" s="27" t="s">
        <v>40</v>
      </c>
      <c r="D206" s="22" t="s">
        <v>34</v>
      </c>
      <c r="E206" s="22" t="s">
        <v>34</v>
      </c>
      <c r="F206" s="22" t="s">
        <v>34</v>
      </c>
      <c r="G206" s="23" t="s">
        <v>41</v>
      </c>
      <c r="H206" s="24"/>
      <c r="I206" s="93"/>
      <c r="J206" s="97">
        <v>15</v>
      </c>
      <c r="K206" s="97">
        <v>15</v>
      </c>
      <c r="L206" s="98">
        <v>15</v>
      </c>
      <c r="M206" s="97">
        <v>15</v>
      </c>
      <c r="N206" s="97">
        <v>15</v>
      </c>
      <c r="O206" s="97">
        <v>15</v>
      </c>
      <c r="P206" s="96">
        <v>20</v>
      </c>
      <c r="Q206" s="96">
        <v>20</v>
      </c>
      <c r="R206" s="96">
        <v>20</v>
      </c>
      <c r="S206" s="119"/>
      <c r="T206" s="119"/>
      <c r="U206" s="119"/>
    </row>
    <row r="207" s="3" customFormat="1" customHeight="1" spans="1:21">
      <c r="A207" s="28" t="s">
        <v>364</v>
      </c>
      <c r="B207" s="29" t="s">
        <v>42</v>
      </c>
      <c r="C207" s="27" t="s">
        <v>43</v>
      </c>
      <c r="D207" s="22" t="s">
        <v>34</v>
      </c>
      <c r="E207" s="22" t="s">
        <v>34</v>
      </c>
      <c r="F207" s="22" t="s">
        <v>34</v>
      </c>
      <c r="G207" s="23" t="s">
        <v>44</v>
      </c>
      <c r="H207" s="24"/>
      <c r="I207" s="93"/>
      <c r="J207" s="97">
        <v>5</v>
      </c>
      <c r="K207" s="97">
        <v>5</v>
      </c>
      <c r="L207" s="98">
        <v>5</v>
      </c>
      <c r="M207" s="97">
        <v>5</v>
      </c>
      <c r="N207" s="97">
        <v>5</v>
      </c>
      <c r="O207" s="97">
        <v>5</v>
      </c>
      <c r="P207" s="99">
        <v>5</v>
      </c>
      <c r="Q207" s="99">
        <v>5</v>
      </c>
      <c r="R207" s="99">
        <v>5</v>
      </c>
      <c r="S207" s="119"/>
      <c r="T207" s="119"/>
      <c r="U207" s="119"/>
    </row>
    <row r="208" s="3" customFormat="1" customHeight="1" spans="1:251">
      <c r="A208" s="173" t="s">
        <v>365</v>
      </c>
      <c r="B208" s="26"/>
      <c r="C208" s="27" t="s">
        <v>45</v>
      </c>
      <c r="D208" s="36" t="s">
        <v>34</v>
      </c>
      <c r="E208" s="36" t="s">
        <v>34</v>
      </c>
      <c r="F208" s="36" t="s">
        <v>34</v>
      </c>
      <c r="G208" s="37" t="s">
        <v>48</v>
      </c>
      <c r="H208" s="38"/>
      <c r="I208" s="100"/>
      <c r="J208" s="36">
        <v>10</v>
      </c>
      <c r="K208" s="36">
        <v>10</v>
      </c>
      <c r="L208" s="36">
        <v>10</v>
      </c>
      <c r="M208" s="36">
        <v>15</v>
      </c>
      <c r="N208" s="36">
        <v>15</v>
      </c>
      <c r="O208" s="36">
        <v>15</v>
      </c>
      <c r="P208" s="36">
        <v>15</v>
      </c>
      <c r="Q208" s="36">
        <v>15</v>
      </c>
      <c r="R208" s="36">
        <v>15</v>
      </c>
      <c r="S208" s="119"/>
      <c r="T208" s="119"/>
      <c r="U208" s="119"/>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row>
    <row r="209" s="3" customFormat="1" customHeight="1" spans="1:251">
      <c r="A209" s="159"/>
      <c r="B209" s="30"/>
      <c r="C209" s="27" t="s">
        <v>47</v>
      </c>
      <c r="D209" s="40"/>
      <c r="E209" s="40"/>
      <c r="F209" s="40"/>
      <c r="G209" s="41"/>
      <c r="H209" s="42"/>
      <c r="I209" s="103"/>
      <c r="J209" s="40"/>
      <c r="K209" s="40"/>
      <c r="L209" s="40"/>
      <c r="M209" s="40"/>
      <c r="N209" s="40"/>
      <c r="O209" s="40"/>
      <c r="P209" s="40"/>
      <c r="Q209" s="40"/>
      <c r="R209" s="40"/>
      <c r="S209" s="119"/>
      <c r="T209" s="119"/>
      <c r="U209" s="119"/>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row>
    <row r="210" s="3" customFormat="1" customHeight="1" spans="1:251">
      <c r="A210" s="25" t="s">
        <v>433</v>
      </c>
      <c r="B210" s="30"/>
      <c r="C210" s="27" t="s">
        <v>49</v>
      </c>
      <c r="D210" s="22" t="s">
        <v>34</v>
      </c>
      <c r="E210" s="22" t="s">
        <v>34</v>
      </c>
      <c r="F210" s="22" t="s">
        <v>34</v>
      </c>
      <c r="G210" s="23" t="s">
        <v>50</v>
      </c>
      <c r="H210" s="24"/>
      <c r="I210" s="93"/>
      <c r="J210" s="94">
        <v>10</v>
      </c>
      <c r="K210" s="94">
        <v>10</v>
      </c>
      <c r="L210" s="95">
        <v>10</v>
      </c>
      <c r="M210" s="94">
        <v>10</v>
      </c>
      <c r="N210" s="94">
        <v>10</v>
      </c>
      <c r="O210" s="94">
        <v>10</v>
      </c>
      <c r="P210" s="96">
        <v>10</v>
      </c>
      <c r="Q210" s="96">
        <v>10</v>
      </c>
      <c r="R210" s="96">
        <v>10</v>
      </c>
      <c r="S210" s="119"/>
      <c r="T210" s="119"/>
      <c r="U210" s="119"/>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row>
    <row r="211" s="3" customFormat="1" customHeight="1" spans="1:251">
      <c r="A211" s="25" t="s">
        <v>368</v>
      </c>
      <c r="B211" s="26" t="s">
        <v>55</v>
      </c>
      <c r="C211" s="27" t="s">
        <v>56</v>
      </c>
      <c r="D211" s="22" t="s">
        <v>34</v>
      </c>
      <c r="E211" s="22" t="s">
        <v>34</v>
      </c>
      <c r="F211" s="22" t="s">
        <v>34</v>
      </c>
      <c r="G211" s="23" t="s">
        <v>57</v>
      </c>
      <c r="H211" s="24"/>
      <c r="I211" s="93"/>
      <c r="J211" s="94">
        <v>15</v>
      </c>
      <c r="K211" s="94">
        <v>15</v>
      </c>
      <c r="L211" s="95">
        <v>15</v>
      </c>
      <c r="M211" s="94">
        <v>15</v>
      </c>
      <c r="N211" s="94">
        <v>15</v>
      </c>
      <c r="O211" s="94">
        <v>15</v>
      </c>
      <c r="P211" s="96">
        <v>15</v>
      </c>
      <c r="Q211" s="96">
        <v>15</v>
      </c>
      <c r="R211" s="96">
        <v>15</v>
      </c>
      <c r="S211" s="119"/>
      <c r="T211" s="119"/>
      <c r="U211" s="119"/>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row>
    <row r="212" s="3" customFormat="1" customHeight="1" spans="1:251">
      <c r="A212" s="19" t="s">
        <v>369</v>
      </c>
      <c r="B212" s="33" t="s">
        <v>58</v>
      </c>
      <c r="C212" s="27" t="s">
        <v>59</v>
      </c>
      <c r="D212" s="22" t="s">
        <v>34</v>
      </c>
      <c r="E212" s="22" t="s">
        <v>34</v>
      </c>
      <c r="F212" s="22" t="s">
        <v>34</v>
      </c>
      <c r="G212" s="23" t="s">
        <v>60</v>
      </c>
      <c r="H212" s="24"/>
      <c r="I212" s="93"/>
      <c r="J212" s="94">
        <v>30</v>
      </c>
      <c r="K212" s="94">
        <v>30</v>
      </c>
      <c r="L212" s="95">
        <v>30</v>
      </c>
      <c r="M212" s="94">
        <v>30</v>
      </c>
      <c r="N212" s="94">
        <v>30</v>
      </c>
      <c r="O212" s="94">
        <v>30</v>
      </c>
      <c r="P212" s="96">
        <v>30</v>
      </c>
      <c r="Q212" s="96">
        <v>30</v>
      </c>
      <c r="R212" s="96">
        <v>30</v>
      </c>
      <c r="S212" s="119"/>
      <c r="T212" s="119"/>
      <c r="U212" s="119"/>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row>
    <row r="213" s="3" customFormat="1" customHeight="1" spans="1:251">
      <c r="A213" s="19" t="s">
        <v>370</v>
      </c>
      <c r="B213" s="33" t="s">
        <v>61</v>
      </c>
      <c r="C213" s="34" t="s">
        <v>62</v>
      </c>
      <c r="D213" s="22" t="s">
        <v>34</v>
      </c>
      <c r="E213" s="22" t="s">
        <v>34</v>
      </c>
      <c r="F213" s="22" t="s">
        <v>34</v>
      </c>
      <c r="G213" s="23" t="s">
        <v>63</v>
      </c>
      <c r="H213" s="24"/>
      <c r="I213" s="93"/>
      <c r="J213" s="94">
        <v>0</v>
      </c>
      <c r="K213" s="94">
        <v>0</v>
      </c>
      <c r="L213" s="94">
        <v>0</v>
      </c>
      <c r="M213" s="94">
        <v>0</v>
      </c>
      <c r="N213" s="94">
        <v>0</v>
      </c>
      <c r="O213" s="94">
        <v>0</v>
      </c>
      <c r="P213" s="94">
        <v>0</v>
      </c>
      <c r="Q213" s="94">
        <v>0</v>
      </c>
      <c r="R213" s="94">
        <v>0</v>
      </c>
      <c r="S213" s="119"/>
      <c r="T213" s="119"/>
      <c r="U213" s="119"/>
      <c r="V213" s="3" t="s">
        <v>371</v>
      </c>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row>
    <row r="214" s="3" customFormat="1" customHeight="1" spans="1:251">
      <c r="A214" s="25" t="s">
        <v>372</v>
      </c>
      <c r="B214" s="35" t="s">
        <v>373</v>
      </c>
      <c r="C214" s="27" t="s">
        <v>65</v>
      </c>
      <c r="D214" s="36"/>
      <c r="E214" s="36"/>
      <c r="F214" s="36" t="s">
        <v>34</v>
      </c>
      <c r="G214" s="37" t="s">
        <v>66</v>
      </c>
      <c r="H214" s="38"/>
      <c r="I214" s="100"/>
      <c r="J214" s="101"/>
      <c r="K214" s="101"/>
      <c r="L214" s="101">
        <v>20</v>
      </c>
      <c r="M214" s="101"/>
      <c r="N214" s="101"/>
      <c r="O214" s="101">
        <v>20</v>
      </c>
      <c r="P214" s="102"/>
      <c r="Q214" s="102"/>
      <c r="R214" s="102">
        <v>30</v>
      </c>
      <c r="S214" s="119"/>
      <c r="T214" s="119"/>
      <c r="U214" s="119"/>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row>
    <row r="215" s="3" customFormat="1" customHeight="1" spans="1:251">
      <c r="A215" s="25" t="s">
        <v>374</v>
      </c>
      <c r="B215" s="39"/>
      <c r="C215" s="27" t="s">
        <v>67</v>
      </c>
      <c r="D215" s="40"/>
      <c r="E215" s="40"/>
      <c r="F215" s="40"/>
      <c r="G215" s="41"/>
      <c r="H215" s="42"/>
      <c r="I215" s="103"/>
      <c r="J215" s="104"/>
      <c r="K215" s="104"/>
      <c r="L215" s="104"/>
      <c r="M215" s="104"/>
      <c r="N215" s="104"/>
      <c r="O215" s="104"/>
      <c r="P215" s="105"/>
      <c r="Q215" s="105"/>
      <c r="R215" s="105"/>
      <c r="S215" s="119"/>
      <c r="T215" s="119"/>
      <c r="U215" s="119"/>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row>
    <row r="216" s="3" customFormat="1" customHeight="1" spans="1:251">
      <c r="A216" s="25" t="s">
        <v>375</v>
      </c>
      <c r="B216" s="26"/>
      <c r="C216" s="43" t="s">
        <v>68</v>
      </c>
      <c r="D216" s="44"/>
      <c r="E216" s="27"/>
      <c r="F216" s="22" t="s">
        <v>34</v>
      </c>
      <c r="G216" s="23" t="s">
        <v>69</v>
      </c>
      <c r="H216" s="24"/>
      <c r="I216" s="93"/>
      <c r="J216" s="106"/>
      <c r="K216" s="106"/>
      <c r="L216" s="95">
        <v>100</v>
      </c>
      <c r="M216" s="106"/>
      <c r="N216" s="106"/>
      <c r="O216" s="94">
        <v>180</v>
      </c>
      <c r="P216" s="96"/>
      <c r="Q216" s="96"/>
      <c r="R216" s="96">
        <v>200</v>
      </c>
      <c r="S216" s="119"/>
      <c r="T216" s="119"/>
      <c r="U216" s="119">
        <v>11.5</v>
      </c>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row>
    <row r="217" s="3" customFormat="1" customHeight="1" spans="1:251">
      <c r="A217" s="25" t="s">
        <v>376</v>
      </c>
      <c r="B217" s="26" t="s">
        <v>71</v>
      </c>
      <c r="C217" s="27" t="s">
        <v>71</v>
      </c>
      <c r="D217" s="22" t="s">
        <v>34</v>
      </c>
      <c r="E217" s="22" t="s">
        <v>34</v>
      </c>
      <c r="F217" s="22" t="s">
        <v>34</v>
      </c>
      <c r="G217" s="23" t="s">
        <v>72</v>
      </c>
      <c r="H217" s="24"/>
      <c r="I217" s="93"/>
      <c r="J217" s="106">
        <v>40</v>
      </c>
      <c r="K217" s="106">
        <v>40</v>
      </c>
      <c r="L217" s="106">
        <v>40</v>
      </c>
      <c r="M217" s="106">
        <v>40</v>
      </c>
      <c r="N217" s="106">
        <v>40</v>
      </c>
      <c r="O217" s="106">
        <v>40</v>
      </c>
      <c r="P217" s="106">
        <v>40</v>
      </c>
      <c r="Q217" s="106">
        <v>40</v>
      </c>
      <c r="R217" s="106">
        <v>40</v>
      </c>
      <c r="S217" s="121">
        <v>3.5</v>
      </c>
      <c r="T217" s="121">
        <v>3.5</v>
      </c>
      <c r="U217" s="121">
        <v>3.5</v>
      </c>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row>
    <row r="218" s="3" customFormat="1" customHeight="1" spans="1:251">
      <c r="A218" s="25" t="s">
        <v>377</v>
      </c>
      <c r="B218" s="26" t="s">
        <v>378</v>
      </c>
      <c r="C218" s="27" t="s">
        <v>74</v>
      </c>
      <c r="D218" s="22" t="s">
        <v>34</v>
      </c>
      <c r="E218" s="22" t="s">
        <v>34</v>
      </c>
      <c r="F218" s="22" t="s">
        <v>34</v>
      </c>
      <c r="G218" s="23" t="s">
        <v>75</v>
      </c>
      <c r="H218" s="24"/>
      <c r="I218" s="93"/>
      <c r="J218" s="94">
        <v>12</v>
      </c>
      <c r="K218" s="94">
        <v>12</v>
      </c>
      <c r="L218" s="95">
        <v>12</v>
      </c>
      <c r="M218" s="94">
        <v>12</v>
      </c>
      <c r="N218" s="94">
        <v>12</v>
      </c>
      <c r="O218" s="94">
        <v>12</v>
      </c>
      <c r="P218" s="96">
        <v>15</v>
      </c>
      <c r="Q218" s="96">
        <v>15</v>
      </c>
      <c r="R218" s="96">
        <v>15</v>
      </c>
      <c r="S218" s="119" t="s">
        <v>379</v>
      </c>
      <c r="T218" s="119" t="s">
        <v>379</v>
      </c>
      <c r="U218" s="119" t="s">
        <v>379</v>
      </c>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row>
    <row r="219" s="3" customFormat="1" ht="44.25" customHeight="1" spans="1:251">
      <c r="A219" s="25" t="s">
        <v>380</v>
      </c>
      <c r="B219" s="26" t="s">
        <v>76</v>
      </c>
      <c r="C219" s="27" t="s">
        <v>381</v>
      </c>
      <c r="D219" s="22" t="s">
        <v>34</v>
      </c>
      <c r="E219" s="22" t="s">
        <v>34</v>
      </c>
      <c r="F219" s="22" t="s">
        <v>34</v>
      </c>
      <c r="G219" s="23" t="s">
        <v>382</v>
      </c>
      <c r="H219" s="24"/>
      <c r="I219" s="93"/>
      <c r="J219" s="106">
        <v>110</v>
      </c>
      <c r="K219" s="106">
        <v>110</v>
      </c>
      <c r="L219" s="107">
        <v>110</v>
      </c>
      <c r="M219" s="106">
        <v>110</v>
      </c>
      <c r="N219" s="106">
        <v>110</v>
      </c>
      <c r="O219" s="106">
        <v>110</v>
      </c>
      <c r="P219" s="108">
        <v>110</v>
      </c>
      <c r="Q219" s="108">
        <v>110</v>
      </c>
      <c r="R219" s="108">
        <v>110</v>
      </c>
      <c r="S219" s="121">
        <v>2.13</v>
      </c>
      <c r="T219" s="121">
        <v>2.13</v>
      </c>
      <c r="U219" s="121">
        <v>2.13</v>
      </c>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row>
    <row r="220" s="3" customFormat="1" customHeight="1" spans="1:251">
      <c r="A220" s="25" t="s">
        <v>383</v>
      </c>
      <c r="B220" s="47" t="s">
        <v>95</v>
      </c>
      <c r="C220" s="27" t="s">
        <v>96</v>
      </c>
      <c r="D220" s="22" t="s">
        <v>34</v>
      </c>
      <c r="E220" s="22" t="s">
        <v>34</v>
      </c>
      <c r="F220" s="22" t="s">
        <v>34</v>
      </c>
      <c r="G220" s="23" t="s">
        <v>97</v>
      </c>
      <c r="H220" s="24"/>
      <c r="I220" s="93"/>
      <c r="J220" s="106">
        <v>10</v>
      </c>
      <c r="K220" s="106">
        <v>10</v>
      </c>
      <c r="L220" s="107">
        <v>10</v>
      </c>
      <c r="M220" s="106">
        <v>10</v>
      </c>
      <c r="N220" s="106">
        <v>10</v>
      </c>
      <c r="O220" s="106">
        <v>10</v>
      </c>
      <c r="P220" s="108">
        <v>10</v>
      </c>
      <c r="Q220" s="108">
        <v>10</v>
      </c>
      <c r="R220" s="108">
        <v>10</v>
      </c>
      <c r="S220" s="121">
        <v>0.09</v>
      </c>
      <c r="T220" s="121">
        <v>0.09</v>
      </c>
      <c r="U220" s="121">
        <v>0.09</v>
      </c>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row>
    <row r="221" s="3" customFormat="1" customHeight="1" spans="1:251">
      <c r="A221" s="19" t="s">
        <v>434</v>
      </c>
      <c r="B221" s="126"/>
      <c r="C221" s="27" t="s">
        <v>98</v>
      </c>
      <c r="D221" s="22" t="s">
        <v>34</v>
      </c>
      <c r="E221" s="22" t="s">
        <v>34</v>
      </c>
      <c r="F221" s="22" t="s">
        <v>34</v>
      </c>
      <c r="G221" s="23" t="s">
        <v>99</v>
      </c>
      <c r="H221" s="24"/>
      <c r="I221" s="93"/>
      <c r="J221" s="94">
        <v>60</v>
      </c>
      <c r="K221" s="94">
        <v>60</v>
      </c>
      <c r="L221" s="95">
        <v>60</v>
      </c>
      <c r="M221" s="94">
        <v>60</v>
      </c>
      <c r="N221" s="94">
        <v>60</v>
      </c>
      <c r="O221" s="94">
        <v>60</v>
      </c>
      <c r="P221" s="96">
        <v>80</v>
      </c>
      <c r="Q221" s="96">
        <v>80</v>
      </c>
      <c r="R221" s="96">
        <v>80</v>
      </c>
      <c r="S221" s="119">
        <v>2.1</v>
      </c>
      <c r="T221" s="119">
        <v>2.1</v>
      </c>
      <c r="U221" s="119">
        <v>2.1</v>
      </c>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row>
    <row r="222" s="3" customFormat="1" customHeight="1" spans="1:251">
      <c r="A222" s="19" t="s">
        <v>435</v>
      </c>
      <c r="B222" s="33" t="s">
        <v>385</v>
      </c>
      <c r="C222" s="127" t="s">
        <v>436</v>
      </c>
      <c r="D222" s="22" t="s">
        <v>34</v>
      </c>
      <c r="E222" s="22" t="s">
        <v>34</v>
      </c>
      <c r="F222" s="22" t="s">
        <v>34</v>
      </c>
      <c r="G222" s="37" t="s">
        <v>437</v>
      </c>
      <c r="H222" s="38"/>
      <c r="I222" s="100"/>
      <c r="J222" s="94">
        <v>60</v>
      </c>
      <c r="K222" s="94">
        <v>60</v>
      </c>
      <c r="L222" s="95">
        <v>60</v>
      </c>
      <c r="M222" s="94">
        <v>70</v>
      </c>
      <c r="N222" s="94">
        <v>70</v>
      </c>
      <c r="O222" s="94">
        <v>70</v>
      </c>
      <c r="P222" s="96">
        <v>74</v>
      </c>
      <c r="Q222" s="96">
        <v>74</v>
      </c>
      <c r="R222" s="96">
        <v>74</v>
      </c>
      <c r="S222" s="119" t="s">
        <v>379</v>
      </c>
      <c r="T222" s="119" t="s">
        <v>379</v>
      </c>
      <c r="U222" s="119" t="s">
        <v>379</v>
      </c>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row>
    <row r="223" s="3" customFormat="1" customHeight="1" spans="1:251">
      <c r="A223" s="19" t="s">
        <v>393</v>
      </c>
      <c r="B223" s="33" t="s">
        <v>110</v>
      </c>
      <c r="C223" s="21" t="s">
        <v>394</v>
      </c>
      <c r="D223" s="22" t="s">
        <v>34</v>
      </c>
      <c r="E223" s="22" t="s">
        <v>34</v>
      </c>
      <c r="F223" s="22" t="s">
        <v>34</v>
      </c>
      <c r="G223" s="55"/>
      <c r="H223" s="24"/>
      <c r="I223" s="93"/>
      <c r="J223" s="94">
        <v>30</v>
      </c>
      <c r="K223" s="94">
        <v>30</v>
      </c>
      <c r="L223" s="95">
        <v>30</v>
      </c>
      <c r="M223" s="94">
        <v>30</v>
      </c>
      <c r="N223" s="94">
        <v>30</v>
      </c>
      <c r="O223" s="94">
        <v>30</v>
      </c>
      <c r="P223" s="96">
        <v>40</v>
      </c>
      <c r="Q223" s="96">
        <v>40</v>
      </c>
      <c r="R223" s="96">
        <v>40</v>
      </c>
      <c r="S223" s="119">
        <v>1.47</v>
      </c>
      <c r="T223" s="119">
        <v>1.47</v>
      </c>
      <c r="U223" s="119">
        <v>1.47</v>
      </c>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row>
    <row r="224" s="3" customFormat="1" customHeight="1" spans="1:251">
      <c r="A224" s="19" t="s">
        <v>438</v>
      </c>
      <c r="B224" s="35" t="s">
        <v>117</v>
      </c>
      <c r="C224" s="56" t="s">
        <v>118</v>
      </c>
      <c r="D224" s="22" t="s">
        <v>34</v>
      </c>
      <c r="E224" s="22" t="s">
        <v>34</v>
      </c>
      <c r="F224" s="22" t="s">
        <v>34</v>
      </c>
      <c r="G224" s="64" t="s">
        <v>439</v>
      </c>
      <c r="H224" s="65"/>
      <c r="I224" s="112"/>
      <c r="J224" s="94">
        <v>40</v>
      </c>
      <c r="K224" s="94">
        <v>40</v>
      </c>
      <c r="L224" s="95">
        <v>40</v>
      </c>
      <c r="M224" s="94">
        <v>40</v>
      </c>
      <c r="N224" s="94">
        <v>40</v>
      </c>
      <c r="O224" s="94">
        <v>40</v>
      </c>
      <c r="P224" s="96">
        <v>55</v>
      </c>
      <c r="Q224" s="96">
        <v>55</v>
      </c>
      <c r="R224" s="96">
        <v>55</v>
      </c>
      <c r="S224" s="119">
        <v>1.33</v>
      </c>
      <c r="T224" s="119">
        <v>1.33</v>
      </c>
      <c r="U224" s="119">
        <v>1.33</v>
      </c>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row>
    <row r="225" s="3" customFormat="1" customHeight="1" spans="1:251">
      <c r="A225" s="19" t="s">
        <v>395</v>
      </c>
      <c r="B225" s="39"/>
      <c r="C225" s="56" t="s">
        <v>120</v>
      </c>
      <c r="D225" s="22" t="s">
        <v>34</v>
      </c>
      <c r="E225" s="22" t="s">
        <v>34</v>
      </c>
      <c r="F225" s="22" t="s">
        <v>34</v>
      </c>
      <c r="G225" s="23" t="s">
        <v>121</v>
      </c>
      <c r="H225" s="24"/>
      <c r="I225" s="93"/>
      <c r="J225" s="94">
        <v>100</v>
      </c>
      <c r="K225" s="94">
        <v>100</v>
      </c>
      <c r="L225" s="95">
        <v>100</v>
      </c>
      <c r="M225" s="94">
        <v>100</v>
      </c>
      <c r="N225" s="94">
        <v>100</v>
      </c>
      <c r="O225" s="94">
        <v>100</v>
      </c>
      <c r="P225" s="96">
        <v>120</v>
      </c>
      <c r="Q225" s="96">
        <v>120</v>
      </c>
      <c r="R225" s="96">
        <v>120</v>
      </c>
      <c r="S225" s="119"/>
      <c r="T225" s="119"/>
      <c r="U225" s="119"/>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row>
    <row r="226" s="3" customFormat="1" customHeight="1" spans="1:251">
      <c r="A226" s="19" t="s">
        <v>440</v>
      </c>
      <c r="B226" s="54"/>
      <c r="C226" s="174" t="s">
        <v>122</v>
      </c>
      <c r="D226" s="22" t="s">
        <v>34</v>
      </c>
      <c r="E226" s="22" t="s">
        <v>34</v>
      </c>
      <c r="F226" s="22" t="s">
        <v>34</v>
      </c>
      <c r="G226" s="23" t="s">
        <v>123</v>
      </c>
      <c r="H226" s="24"/>
      <c r="I226" s="93"/>
      <c r="J226" s="94">
        <v>120</v>
      </c>
      <c r="K226" s="94">
        <v>120</v>
      </c>
      <c r="L226" s="95">
        <v>120</v>
      </c>
      <c r="M226" s="94">
        <v>120</v>
      </c>
      <c r="N226" s="94">
        <v>120</v>
      </c>
      <c r="O226" s="94">
        <v>120</v>
      </c>
      <c r="P226" s="96">
        <v>160</v>
      </c>
      <c r="Q226" s="96">
        <v>160</v>
      </c>
      <c r="R226" s="96">
        <v>160</v>
      </c>
      <c r="S226" s="119"/>
      <c r="T226" s="119"/>
      <c r="U226" s="119"/>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row>
    <row r="227" s="3" customFormat="1" customHeight="1" spans="1:251">
      <c r="A227" s="19" t="s">
        <v>441</v>
      </c>
      <c r="B227" s="20" t="s">
        <v>442</v>
      </c>
      <c r="C227" s="34" t="s">
        <v>443</v>
      </c>
      <c r="D227" s="22" t="s">
        <v>34</v>
      </c>
      <c r="E227" s="22"/>
      <c r="F227" s="22"/>
      <c r="G227" s="59" t="s">
        <v>444</v>
      </c>
      <c r="H227" s="59"/>
      <c r="I227" s="59"/>
      <c r="J227" s="94">
        <v>200</v>
      </c>
      <c r="K227" s="94"/>
      <c r="L227" s="94"/>
      <c r="M227" s="60">
        <v>230</v>
      </c>
      <c r="N227" s="60"/>
      <c r="O227" s="60"/>
      <c r="P227" s="60">
        <v>230</v>
      </c>
      <c r="Q227" s="60"/>
      <c r="R227" s="60"/>
      <c r="S227" s="156">
        <v>43.42</v>
      </c>
      <c r="T227" s="156"/>
      <c r="U227" s="156"/>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row>
    <row r="228" s="3" customFormat="1" customHeight="1" spans="1:251">
      <c r="A228" s="175" t="s">
        <v>445</v>
      </c>
      <c r="B228" s="20" t="s">
        <v>446</v>
      </c>
      <c r="C228" s="34" t="s">
        <v>447</v>
      </c>
      <c r="D228" s="22"/>
      <c r="E228" s="22" t="s">
        <v>34</v>
      </c>
      <c r="F228" s="22" t="s">
        <v>34</v>
      </c>
      <c r="G228" s="59" t="s">
        <v>448</v>
      </c>
      <c r="H228" s="59"/>
      <c r="I228" s="59"/>
      <c r="J228" s="94"/>
      <c r="K228" s="94">
        <v>200</v>
      </c>
      <c r="L228" s="94">
        <v>200</v>
      </c>
      <c r="M228" s="60"/>
      <c r="N228" s="60">
        <v>230</v>
      </c>
      <c r="O228" s="60">
        <v>230</v>
      </c>
      <c r="P228" s="60"/>
      <c r="Q228" s="60">
        <v>230</v>
      </c>
      <c r="R228" s="60">
        <v>230</v>
      </c>
      <c r="S228" s="156"/>
      <c r="T228" s="156">
        <v>43.42</v>
      </c>
      <c r="U228" s="156">
        <v>43.42</v>
      </c>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row>
    <row r="229" s="3" customFormat="1" customHeight="1" spans="1:251">
      <c r="A229" s="19" t="s">
        <v>404</v>
      </c>
      <c r="B229" s="20" t="s">
        <v>143</v>
      </c>
      <c r="C229" s="34" t="s">
        <v>144</v>
      </c>
      <c r="D229" s="22" t="s">
        <v>34</v>
      </c>
      <c r="E229" s="22" t="s">
        <v>34</v>
      </c>
      <c r="F229" s="22" t="s">
        <v>34</v>
      </c>
      <c r="G229" s="23" t="s">
        <v>145</v>
      </c>
      <c r="H229" s="24"/>
      <c r="I229" s="93"/>
      <c r="J229" s="94">
        <v>130</v>
      </c>
      <c r="K229" s="94">
        <v>130</v>
      </c>
      <c r="L229" s="95">
        <v>130</v>
      </c>
      <c r="M229" s="94">
        <v>130</v>
      </c>
      <c r="N229" s="94">
        <v>130</v>
      </c>
      <c r="O229" s="94">
        <v>130</v>
      </c>
      <c r="P229" s="96">
        <v>130</v>
      </c>
      <c r="Q229" s="96">
        <v>130</v>
      </c>
      <c r="R229" s="96">
        <v>130</v>
      </c>
      <c r="S229" s="119">
        <v>14.74</v>
      </c>
      <c r="T229" s="119">
        <v>14.74</v>
      </c>
      <c r="U229" s="119">
        <v>14.74</v>
      </c>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row>
    <row r="230" s="3" customFormat="1" customHeight="1" spans="1:251">
      <c r="A230" s="166">
        <v>89827</v>
      </c>
      <c r="B230" s="70" t="s">
        <v>406</v>
      </c>
      <c r="C230" s="21" t="s">
        <v>449</v>
      </c>
      <c r="D230" s="166" t="s">
        <v>34</v>
      </c>
      <c r="E230" s="166" t="s">
        <v>34</v>
      </c>
      <c r="F230" s="166" t="s">
        <v>34</v>
      </c>
      <c r="G230" s="23" t="s">
        <v>148</v>
      </c>
      <c r="H230" s="24"/>
      <c r="I230" s="93"/>
      <c r="J230" s="169">
        <v>130</v>
      </c>
      <c r="K230" s="169">
        <v>130</v>
      </c>
      <c r="L230" s="169">
        <v>130</v>
      </c>
      <c r="M230" s="169">
        <v>150</v>
      </c>
      <c r="N230" s="169">
        <v>150</v>
      </c>
      <c r="O230" s="169">
        <v>150</v>
      </c>
      <c r="P230" s="169">
        <v>150</v>
      </c>
      <c r="Q230" s="169">
        <v>150</v>
      </c>
      <c r="R230" s="169">
        <v>150</v>
      </c>
      <c r="S230" s="157">
        <v>30</v>
      </c>
      <c r="T230" s="157">
        <v>30</v>
      </c>
      <c r="U230" s="157">
        <v>30</v>
      </c>
      <c r="V230" s="3" t="s">
        <v>450</v>
      </c>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row>
    <row r="231" s="3" customFormat="1" customHeight="1" spans="1:251">
      <c r="A231" s="22" t="s">
        <v>451</v>
      </c>
      <c r="B231" s="70" t="s">
        <v>452</v>
      </c>
      <c r="C231" s="21" t="s">
        <v>149</v>
      </c>
      <c r="D231" s="22" t="s">
        <v>34</v>
      </c>
      <c r="E231" s="22" t="s">
        <v>34</v>
      </c>
      <c r="F231" s="22" t="s">
        <v>34</v>
      </c>
      <c r="G231" s="23" t="s">
        <v>150</v>
      </c>
      <c r="H231" s="24"/>
      <c r="I231" s="93"/>
      <c r="J231" s="106">
        <v>99</v>
      </c>
      <c r="K231" s="106">
        <v>99</v>
      </c>
      <c r="L231" s="106">
        <v>99</v>
      </c>
      <c r="M231" s="106">
        <v>99</v>
      </c>
      <c r="N231" s="106">
        <v>99</v>
      </c>
      <c r="O231" s="106">
        <v>99</v>
      </c>
      <c r="P231" s="106">
        <v>99</v>
      </c>
      <c r="Q231" s="106">
        <v>99</v>
      </c>
      <c r="R231" s="106">
        <v>99</v>
      </c>
      <c r="S231" s="121">
        <v>20</v>
      </c>
      <c r="T231" s="121">
        <v>20</v>
      </c>
      <c r="U231" s="121">
        <v>20</v>
      </c>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row>
    <row r="232" s="3" customFormat="1" customHeight="1" spans="1:251">
      <c r="A232" s="25" t="s">
        <v>409</v>
      </c>
      <c r="B232" s="29" t="s">
        <v>151</v>
      </c>
      <c r="C232" s="27" t="s">
        <v>152</v>
      </c>
      <c r="D232" s="22" t="s">
        <v>34</v>
      </c>
      <c r="E232" s="22" t="s">
        <v>34</v>
      </c>
      <c r="F232" s="22" t="s">
        <v>34</v>
      </c>
      <c r="G232" s="66" t="s">
        <v>410</v>
      </c>
      <c r="H232" s="66"/>
      <c r="I232" s="66"/>
      <c r="J232" s="106">
        <v>70</v>
      </c>
      <c r="K232" s="106">
        <v>70</v>
      </c>
      <c r="L232" s="106">
        <v>70</v>
      </c>
      <c r="M232" s="106">
        <v>70</v>
      </c>
      <c r="N232" s="106">
        <v>70</v>
      </c>
      <c r="O232" s="106">
        <v>70</v>
      </c>
      <c r="P232" s="96">
        <v>80</v>
      </c>
      <c r="Q232" s="96">
        <v>80</v>
      </c>
      <c r="R232" s="96">
        <v>80</v>
      </c>
      <c r="S232" s="119"/>
      <c r="T232" s="119"/>
      <c r="U232" s="119"/>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row>
    <row r="233" s="3" customFormat="1" customHeight="1" spans="1:21">
      <c r="A233" s="19" t="s">
        <v>411</v>
      </c>
      <c r="B233" s="30"/>
      <c r="C233" s="32" t="s">
        <v>154</v>
      </c>
      <c r="D233" s="22" t="s">
        <v>34</v>
      </c>
      <c r="E233" s="22" t="s">
        <v>34</v>
      </c>
      <c r="F233" s="22" t="s">
        <v>34</v>
      </c>
      <c r="G233" s="66" t="s">
        <v>155</v>
      </c>
      <c r="H233" s="66"/>
      <c r="I233" s="66"/>
      <c r="J233" s="97">
        <v>60</v>
      </c>
      <c r="K233" s="97">
        <v>60</v>
      </c>
      <c r="L233" s="97">
        <v>60</v>
      </c>
      <c r="M233" s="106">
        <v>70</v>
      </c>
      <c r="N233" s="106">
        <v>70</v>
      </c>
      <c r="O233" s="106">
        <v>70</v>
      </c>
      <c r="P233" s="96">
        <v>80</v>
      </c>
      <c r="Q233" s="96">
        <v>80</v>
      </c>
      <c r="R233" s="96">
        <v>80</v>
      </c>
      <c r="S233" s="119"/>
      <c r="T233" s="119"/>
      <c r="U233" s="119"/>
    </row>
    <row r="234" s="3" customFormat="1" customHeight="1" spans="1:21">
      <c r="A234" s="25" t="s">
        <v>412</v>
      </c>
      <c r="B234" s="30"/>
      <c r="C234" s="32" t="s">
        <v>156</v>
      </c>
      <c r="D234" s="22" t="s">
        <v>34</v>
      </c>
      <c r="E234" s="22"/>
      <c r="F234" s="22"/>
      <c r="G234" s="66" t="s">
        <v>157</v>
      </c>
      <c r="H234" s="66"/>
      <c r="I234" s="66"/>
      <c r="J234" s="94">
        <v>60</v>
      </c>
      <c r="K234" s="106"/>
      <c r="L234" s="106"/>
      <c r="M234" s="94">
        <v>60</v>
      </c>
      <c r="N234" s="106"/>
      <c r="O234" s="106"/>
      <c r="P234" s="96">
        <v>60</v>
      </c>
      <c r="Q234" s="96"/>
      <c r="R234" s="96"/>
      <c r="S234" s="119"/>
      <c r="T234" s="119"/>
      <c r="U234" s="119"/>
    </row>
    <row r="235" s="3" customFormat="1" customHeight="1" spans="1:21">
      <c r="A235" s="25" t="s">
        <v>413</v>
      </c>
      <c r="B235" s="30"/>
      <c r="C235" s="32" t="s">
        <v>158</v>
      </c>
      <c r="D235" s="27"/>
      <c r="E235" s="22" t="s">
        <v>34</v>
      </c>
      <c r="F235" s="22" t="s">
        <v>34</v>
      </c>
      <c r="G235" s="66" t="s">
        <v>414</v>
      </c>
      <c r="H235" s="66"/>
      <c r="I235" s="66"/>
      <c r="J235" s="106"/>
      <c r="K235" s="97">
        <v>80</v>
      </c>
      <c r="L235" s="97">
        <v>80</v>
      </c>
      <c r="M235" s="106"/>
      <c r="N235" s="97">
        <v>80</v>
      </c>
      <c r="O235" s="97">
        <v>80</v>
      </c>
      <c r="P235" s="96"/>
      <c r="Q235" s="96">
        <v>100</v>
      </c>
      <c r="R235" s="96">
        <v>100</v>
      </c>
      <c r="S235" s="119"/>
      <c r="T235" s="119"/>
      <c r="U235" s="119"/>
    </row>
    <row r="236" s="3" customFormat="1" customHeight="1" spans="1:21">
      <c r="A236" s="25" t="s">
        <v>415</v>
      </c>
      <c r="B236" s="30"/>
      <c r="C236" s="32" t="s">
        <v>160</v>
      </c>
      <c r="D236" s="27"/>
      <c r="E236" s="22" t="s">
        <v>34</v>
      </c>
      <c r="F236" s="22"/>
      <c r="G236" s="66" t="s">
        <v>416</v>
      </c>
      <c r="H236" s="66"/>
      <c r="I236" s="66"/>
      <c r="J236" s="106"/>
      <c r="K236" s="97">
        <v>60</v>
      </c>
      <c r="L236" s="98"/>
      <c r="M236" s="106"/>
      <c r="N236" s="97">
        <v>80</v>
      </c>
      <c r="O236" s="97"/>
      <c r="P236" s="96"/>
      <c r="Q236" s="96">
        <v>80</v>
      </c>
      <c r="R236" s="96"/>
      <c r="S236" s="119"/>
      <c r="T236" s="119"/>
      <c r="U236" s="119"/>
    </row>
    <row r="237" s="3" customFormat="1" customHeight="1" spans="1:21">
      <c r="A237" s="25" t="s">
        <v>417</v>
      </c>
      <c r="B237" s="30"/>
      <c r="C237" s="34" t="s">
        <v>162</v>
      </c>
      <c r="D237" s="27"/>
      <c r="E237" s="27"/>
      <c r="F237" s="22" t="s">
        <v>34</v>
      </c>
      <c r="G237" s="66" t="s">
        <v>416</v>
      </c>
      <c r="H237" s="66"/>
      <c r="I237" s="66"/>
      <c r="J237" s="106"/>
      <c r="K237" s="106"/>
      <c r="L237" s="98">
        <v>60</v>
      </c>
      <c r="M237" s="106"/>
      <c r="N237" s="106"/>
      <c r="O237" s="97">
        <v>80</v>
      </c>
      <c r="P237" s="96"/>
      <c r="Q237" s="96"/>
      <c r="R237" s="96">
        <v>80</v>
      </c>
      <c r="S237" s="119"/>
      <c r="T237" s="119"/>
      <c r="U237" s="119"/>
    </row>
    <row r="238" s="3" customFormat="1" customHeight="1" spans="1:22">
      <c r="A238" s="22">
        <v>89815</v>
      </c>
      <c r="B238" s="26" t="s">
        <v>165</v>
      </c>
      <c r="C238" s="140" t="s">
        <v>166</v>
      </c>
      <c r="D238" s="22" t="s">
        <v>34</v>
      </c>
      <c r="E238" s="22" t="s">
        <v>34</v>
      </c>
      <c r="F238" s="22" t="s">
        <v>34</v>
      </c>
      <c r="G238" s="141" t="s">
        <v>167</v>
      </c>
      <c r="H238" s="141"/>
      <c r="I238" s="141"/>
      <c r="J238" s="106">
        <v>50</v>
      </c>
      <c r="K238" s="106">
        <v>50</v>
      </c>
      <c r="L238" s="106">
        <v>50</v>
      </c>
      <c r="M238" s="106">
        <v>50</v>
      </c>
      <c r="N238" s="106">
        <v>50</v>
      </c>
      <c r="O238" s="106">
        <v>50</v>
      </c>
      <c r="P238" s="106">
        <v>50</v>
      </c>
      <c r="Q238" s="106">
        <v>50</v>
      </c>
      <c r="R238" s="106">
        <v>50</v>
      </c>
      <c r="S238" s="121"/>
      <c r="T238" s="121"/>
      <c r="U238" s="121"/>
      <c r="V238" s="120" t="s">
        <v>371</v>
      </c>
    </row>
    <row r="239" s="3" customFormat="1" customHeight="1" spans="1:22">
      <c r="A239" s="83">
        <v>89794</v>
      </c>
      <c r="B239" s="124" t="s">
        <v>499</v>
      </c>
      <c r="C239" s="81" t="s">
        <v>500</v>
      </c>
      <c r="D239" s="83" t="s">
        <v>34</v>
      </c>
      <c r="E239" s="83" t="s">
        <v>34</v>
      </c>
      <c r="F239" s="83" t="s">
        <v>34</v>
      </c>
      <c r="G239" s="143" t="s">
        <v>238</v>
      </c>
      <c r="H239" s="144"/>
      <c r="I239" s="155"/>
      <c r="J239" s="147">
        <v>0</v>
      </c>
      <c r="K239" s="147">
        <v>0</v>
      </c>
      <c r="L239" s="147">
        <v>0</v>
      </c>
      <c r="M239" s="147">
        <v>0</v>
      </c>
      <c r="N239" s="147">
        <v>0</v>
      </c>
      <c r="O239" s="147">
        <v>0</v>
      </c>
      <c r="P239" s="147">
        <v>0</v>
      </c>
      <c r="Q239" s="147">
        <v>0</v>
      </c>
      <c r="R239" s="147">
        <v>0</v>
      </c>
      <c r="S239" s="121"/>
      <c r="T239" s="121"/>
      <c r="U239" s="121"/>
      <c r="V239" s="120" t="s">
        <v>501</v>
      </c>
    </row>
    <row r="240" s="3" customFormat="1" customHeight="1" spans="1:251">
      <c r="A240" s="19" t="s">
        <v>453</v>
      </c>
      <c r="B240" s="29" t="s">
        <v>419</v>
      </c>
      <c r="C240" s="34" t="s">
        <v>454</v>
      </c>
      <c r="D240" s="22" t="s">
        <v>34</v>
      </c>
      <c r="E240" s="22" t="s">
        <v>34</v>
      </c>
      <c r="F240" s="22" t="s">
        <v>34</v>
      </c>
      <c r="G240" s="167" t="s">
        <v>170</v>
      </c>
      <c r="H240" s="168"/>
      <c r="I240" s="170"/>
      <c r="J240" s="97">
        <v>100</v>
      </c>
      <c r="K240" s="97">
        <v>100</v>
      </c>
      <c r="L240" s="98">
        <v>100</v>
      </c>
      <c r="M240" s="97">
        <v>100</v>
      </c>
      <c r="N240" s="97">
        <v>100</v>
      </c>
      <c r="O240" s="97">
        <v>100</v>
      </c>
      <c r="P240" s="96">
        <v>120</v>
      </c>
      <c r="Q240" s="96">
        <v>120</v>
      </c>
      <c r="R240" s="96">
        <v>120</v>
      </c>
      <c r="S240" s="119"/>
      <c r="T240" s="119"/>
      <c r="U240" s="119"/>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row>
    <row r="241" s="3" customFormat="1" customHeight="1" spans="1:21">
      <c r="A241" s="19" t="s">
        <v>422</v>
      </c>
      <c r="B241" s="33" t="s">
        <v>172</v>
      </c>
      <c r="C241" s="69" t="s">
        <v>173</v>
      </c>
      <c r="D241" s="22" t="s">
        <v>34</v>
      </c>
      <c r="E241" s="22" t="s">
        <v>34</v>
      </c>
      <c r="F241" s="22" t="s">
        <v>34</v>
      </c>
      <c r="G241" s="23" t="s">
        <v>174</v>
      </c>
      <c r="H241" s="24"/>
      <c r="I241" s="93"/>
      <c r="J241" s="97">
        <v>50</v>
      </c>
      <c r="K241" s="97">
        <v>50</v>
      </c>
      <c r="L241" s="98">
        <v>50</v>
      </c>
      <c r="M241" s="97">
        <v>60</v>
      </c>
      <c r="N241" s="97">
        <v>60</v>
      </c>
      <c r="O241" s="97">
        <v>60</v>
      </c>
      <c r="P241" s="96">
        <v>80</v>
      </c>
      <c r="Q241" s="96">
        <v>80</v>
      </c>
      <c r="R241" s="96">
        <v>80</v>
      </c>
      <c r="S241" s="119"/>
      <c r="T241" s="119"/>
      <c r="U241" s="119"/>
    </row>
    <row r="242" s="4" customFormat="1" customHeight="1" spans="1:22">
      <c r="A242" s="83">
        <v>89834</v>
      </c>
      <c r="B242" s="139" t="s">
        <v>245</v>
      </c>
      <c r="C242" s="138" t="s">
        <v>245</v>
      </c>
      <c r="D242" s="83" t="s">
        <v>34</v>
      </c>
      <c r="E242" s="83" t="s">
        <v>34</v>
      </c>
      <c r="F242" s="83" t="s">
        <v>34</v>
      </c>
      <c r="G242" s="84" t="s">
        <v>246</v>
      </c>
      <c r="H242" s="85"/>
      <c r="I242" s="115"/>
      <c r="J242" s="147">
        <v>3600</v>
      </c>
      <c r="K242" s="147">
        <v>3600</v>
      </c>
      <c r="L242" s="147">
        <v>3600</v>
      </c>
      <c r="M242" s="147">
        <v>3600</v>
      </c>
      <c r="N242" s="147">
        <v>3600</v>
      </c>
      <c r="O242" s="147">
        <v>3600</v>
      </c>
      <c r="P242" s="147">
        <v>3600</v>
      </c>
      <c r="Q242" s="147">
        <v>3600</v>
      </c>
      <c r="R242" s="147">
        <v>3600</v>
      </c>
      <c r="S242" s="171"/>
      <c r="T242" s="171"/>
      <c r="U242" s="171"/>
      <c r="V242" s="172"/>
    </row>
    <row r="243" s="3" customFormat="1" customHeight="1" spans="1:22">
      <c r="A243" s="83" t="s">
        <v>502</v>
      </c>
      <c r="B243" s="124" t="s">
        <v>456</v>
      </c>
      <c r="C243" s="81" t="s">
        <v>256</v>
      </c>
      <c r="D243" s="83" t="s">
        <v>34</v>
      </c>
      <c r="E243" s="83" t="s">
        <v>34</v>
      </c>
      <c r="F243" s="83" t="s">
        <v>34</v>
      </c>
      <c r="G243" s="146" t="s">
        <v>257</v>
      </c>
      <c r="H243" s="146"/>
      <c r="I243" s="146"/>
      <c r="J243" s="147">
        <v>999</v>
      </c>
      <c r="K243" s="147">
        <v>999</v>
      </c>
      <c r="L243" s="147">
        <v>999</v>
      </c>
      <c r="M243" s="147">
        <v>999</v>
      </c>
      <c r="N243" s="147">
        <v>999</v>
      </c>
      <c r="O243" s="147">
        <v>999</v>
      </c>
      <c r="P243" s="147">
        <v>999</v>
      </c>
      <c r="Q243" s="147">
        <v>999</v>
      </c>
      <c r="R243" s="147">
        <v>999</v>
      </c>
      <c r="S243" s="156">
        <v>330</v>
      </c>
      <c r="T243" s="156">
        <v>330</v>
      </c>
      <c r="U243" s="156">
        <v>330</v>
      </c>
      <c r="V243" s="158" t="s">
        <v>459</v>
      </c>
    </row>
    <row r="244" s="4" customFormat="1" customHeight="1" spans="1:22">
      <c r="A244" s="22" t="s">
        <v>423</v>
      </c>
      <c r="B244" s="70" t="s">
        <v>175</v>
      </c>
      <c r="C244" s="21" t="s">
        <v>176</v>
      </c>
      <c r="D244" s="22" t="s">
        <v>34</v>
      </c>
      <c r="E244" s="22" t="s">
        <v>34</v>
      </c>
      <c r="F244" s="22" t="s">
        <v>34</v>
      </c>
      <c r="G244" s="23"/>
      <c r="H244" s="24"/>
      <c r="I244" s="93"/>
      <c r="J244" s="106">
        <v>30</v>
      </c>
      <c r="K244" s="106">
        <v>30</v>
      </c>
      <c r="L244" s="106">
        <v>30</v>
      </c>
      <c r="M244" s="106">
        <v>30</v>
      </c>
      <c r="N244" s="106">
        <v>30</v>
      </c>
      <c r="O244" s="106">
        <v>30</v>
      </c>
      <c r="P244" s="106">
        <v>30</v>
      </c>
      <c r="Q244" s="106">
        <v>30</v>
      </c>
      <c r="R244" s="106">
        <v>30</v>
      </c>
      <c r="S244" s="121"/>
      <c r="T244" s="121"/>
      <c r="U244" s="121"/>
      <c r="V244" s="3"/>
    </row>
    <row r="245" s="3" customFormat="1" customHeight="1" spans="1:21">
      <c r="A245" s="22" t="s">
        <v>424</v>
      </c>
      <c r="B245" s="26" t="s">
        <v>186</v>
      </c>
      <c r="C245" s="21" t="s">
        <v>425</v>
      </c>
      <c r="D245" s="22" t="s">
        <v>34</v>
      </c>
      <c r="E245" s="22" t="s">
        <v>34</v>
      </c>
      <c r="F245" s="22" t="s">
        <v>34</v>
      </c>
      <c r="G245" s="71"/>
      <c r="H245" s="71"/>
      <c r="I245" s="71"/>
      <c r="J245" s="106">
        <v>20</v>
      </c>
      <c r="K245" s="106">
        <v>20</v>
      </c>
      <c r="L245" s="106">
        <v>20</v>
      </c>
      <c r="M245" s="106">
        <v>20</v>
      </c>
      <c r="N245" s="106">
        <v>20</v>
      </c>
      <c r="O245" s="106">
        <v>20</v>
      </c>
      <c r="P245" s="106">
        <v>20</v>
      </c>
      <c r="Q245" s="106">
        <v>20</v>
      </c>
      <c r="R245" s="106">
        <v>20</v>
      </c>
      <c r="S245" s="121"/>
      <c r="T245" s="121"/>
      <c r="U245" s="121"/>
    </row>
    <row r="246" s="1" customFormat="1" customHeight="1" spans="1:18">
      <c r="A246" s="25" t="s">
        <v>426</v>
      </c>
      <c r="B246" s="72" t="s">
        <v>177</v>
      </c>
      <c r="C246" s="73"/>
      <c r="D246" s="22" t="s">
        <v>34</v>
      </c>
      <c r="E246" s="22" t="s">
        <v>34</v>
      </c>
      <c r="F246" s="22" t="s">
        <v>34</v>
      </c>
      <c r="G246" s="23"/>
      <c r="H246" s="24"/>
      <c r="I246" s="93"/>
      <c r="J246" s="106">
        <v>0</v>
      </c>
      <c r="K246" s="106">
        <v>0</v>
      </c>
      <c r="L246" s="106">
        <v>0</v>
      </c>
      <c r="M246" s="106">
        <v>0</v>
      </c>
      <c r="N246" s="106">
        <v>0</v>
      </c>
      <c r="O246" s="106">
        <v>0</v>
      </c>
      <c r="P246" s="106">
        <v>0</v>
      </c>
      <c r="Q246" s="106">
        <v>0</v>
      </c>
      <c r="R246" s="106">
        <v>0</v>
      </c>
    </row>
    <row r="247" s="1" customFormat="1" customHeight="1" spans="1:18">
      <c r="A247" s="25" t="s">
        <v>427</v>
      </c>
      <c r="B247" s="72" t="s">
        <v>178</v>
      </c>
      <c r="C247" s="73"/>
      <c r="D247" s="22" t="s">
        <v>34</v>
      </c>
      <c r="E247" s="22" t="s">
        <v>34</v>
      </c>
      <c r="F247" s="22" t="s">
        <v>34</v>
      </c>
      <c r="G247" s="23"/>
      <c r="H247" s="24"/>
      <c r="I247" s="93"/>
      <c r="J247" s="106">
        <v>0</v>
      </c>
      <c r="K247" s="106">
        <v>0</v>
      </c>
      <c r="L247" s="106">
        <v>0</v>
      </c>
      <c r="M247" s="106">
        <v>0</v>
      </c>
      <c r="N247" s="106">
        <v>0</v>
      </c>
      <c r="O247" s="106">
        <v>0</v>
      </c>
      <c r="P247" s="106">
        <v>0</v>
      </c>
      <c r="Q247" s="106">
        <v>0</v>
      </c>
      <c r="R247" s="106">
        <v>0</v>
      </c>
    </row>
    <row r="248" s="1" customFormat="1" customHeight="1" spans="1:18">
      <c r="A248" s="25" t="s">
        <v>428</v>
      </c>
      <c r="B248" s="72" t="s">
        <v>179</v>
      </c>
      <c r="C248" s="73"/>
      <c r="D248" s="22" t="s">
        <v>34</v>
      </c>
      <c r="E248" s="22" t="s">
        <v>34</v>
      </c>
      <c r="F248" s="22" t="s">
        <v>34</v>
      </c>
      <c r="G248" s="23"/>
      <c r="H248" s="24"/>
      <c r="I248" s="93"/>
      <c r="J248" s="106">
        <v>0</v>
      </c>
      <c r="K248" s="106">
        <v>0</v>
      </c>
      <c r="L248" s="106">
        <v>0</v>
      </c>
      <c r="M248" s="106">
        <v>0</v>
      </c>
      <c r="N248" s="106">
        <v>0</v>
      </c>
      <c r="O248" s="106">
        <v>0</v>
      </c>
      <c r="P248" s="106">
        <v>0</v>
      </c>
      <c r="Q248" s="106">
        <v>0</v>
      </c>
      <c r="R248" s="106">
        <v>0</v>
      </c>
    </row>
    <row r="249" s="1" customFormat="1" customHeight="1" spans="1:21">
      <c r="A249" s="6"/>
      <c r="B249" s="74"/>
      <c r="C249" s="75" t="s">
        <v>201</v>
      </c>
      <c r="D249" s="76">
        <v>5888</v>
      </c>
      <c r="E249" s="76">
        <v>5888</v>
      </c>
      <c r="F249" s="76">
        <v>5888</v>
      </c>
      <c r="G249" s="74"/>
      <c r="H249" s="74"/>
      <c r="I249" s="114" t="s">
        <v>429</v>
      </c>
      <c r="J249" s="76">
        <f t="shared" ref="J249:U249" si="12">SUM(J204:J248)</f>
        <v>6285</v>
      </c>
      <c r="K249" s="76">
        <f t="shared" si="12"/>
        <v>6365</v>
      </c>
      <c r="L249" s="76">
        <f t="shared" si="12"/>
        <v>6485</v>
      </c>
      <c r="M249" s="76">
        <f t="shared" si="12"/>
        <v>6375</v>
      </c>
      <c r="N249" s="76">
        <f t="shared" si="12"/>
        <v>6475</v>
      </c>
      <c r="O249" s="76">
        <f t="shared" si="12"/>
        <v>6675</v>
      </c>
      <c r="P249" s="76">
        <f t="shared" si="12"/>
        <v>6552</v>
      </c>
      <c r="Q249" s="76">
        <f t="shared" si="12"/>
        <v>6672</v>
      </c>
      <c r="R249" s="76">
        <f t="shared" si="12"/>
        <v>6902</v>
      </c>
      <c r="S249" s="1">
        <f t="shared" si="12"/>
        <v>448.78</v>
      </c>
      <c r="T249" s="1">
        <f t="shared" si="12"/>
        <v>448.78</v>
      </c>
      <c r="U249" s="1">
        <f t="shared" si="12"/>
        <v>460.28</v>
      </c>
    </row>
    <row r="250" s="1" customFormat="1" customHeight="1" spans="1:21">
      <c r="A250" s="6"/>
      <c r="B250" s="74"/>
      <c r="C250" s="75" t="s">
        <v>430</v>
      </c>
      <c r="D250" s="77">
        <f>D461</f>
        <v>0.312277910368602</v>
      </c>
      <c r="E250" s="77">
        <f>D462</f>
        <v>0.308352971982194</v>
      </c>
      <c r="F250" s="77">
        <f>D463</f>
        <v>0.302647134412747</v>
      </c>
      <c r="G250" s="74"/>
      <c r="H250" s="74"/>
      <c r="I250" s="114" t="s">
        <v>431</v>
      </c>
      <c r="J250" s="76">
        <f t="shared" ref="J250:R250" si="13">J249*3</f>
        <v>18855</v>
      </c>
      <c r="K250" s="76">
        <f t="shared" si="13"/>
        <v>19095</v>
      </c>
      <c r="L250" s="76">
        <f t="shared" si="13"/>
        <v>19455</v>
      </c>
      <c r="M250" s="76">
        <f t="shared" si="13"/>
        <v>19125</v>
      </c>
      <c r="N250" s="76">
        <f t="shared" si="13"/>
        <v>19425</v>
      </c>
      <c r="O250" s="76">
        <f t="shared" si="13"/>
        <v>20025</v>
      </c>
      <c r="P250" s="76">
        <f t="shared" si="13"/>
        <v>19656</v>
      </c>
      <c r="Q250" s="76">
        <f t="shared" si="13"/>
        <v>20016</v>
      </c>
      <c r="R250" s="76">
        <f t="shared" si="13"/>
        <v>20706</v>
      </c>
      <c r="S250" s="77">
        <f t="shared" ref="S250:U250" si="14">S249/D249</f>
        <v>0.0762194293478261</v>
      </c>
      <c r="T250" s="77">
        <f t="shared" si="14"/>
        <v>0.0762194293478261</v>
      </c>
      <c r="U250" s="77">
        <f t="shared" si="14"/>
        <v>0.0781725543478261</v>
      </c>
    </row>
    <row r="251" s="2" customFormat="1" customHeight="1" spans="1:21">
      <c r="A251" s="14" t="s">
        <v>504</v>
      </c>
      <c r="B251" s="15"/>
      <c r="C251" s="15"/>
      <c r="D251" s="15"/>
      <c r="E251" s="15"/>
      <c r="F251" s="15"/>
      <c r="G251" s="15"/>
      <c r="H251" s="15"/>
      <c r="I251" s="87"/>
      <c r="J251" s="14" t="s">
        <v>307</v>
      </c>
      <c r="K251" s="15"/>
      <c r="L251" s="15"/>
      <c r="M251" s="88" t="s">
        <v>353</v>
      </c>
      <c r="N251" s="89"/>
      <c r="O251" s="89"/>
      <c r="P251" s="14" t="s">
        <v>310</v>
      </c>
      <c r="Q251" s="15"/>
      <c r="R251" s="15"/>
      <c r="S251" s="88" t="s">
        <v>354</v>
      </c>
      <c r="T251" s="89"/>
      <c r="U251" s="89"/>
    </row>
    <row r="252" s="1" customFormat="1" customHeight="1" spans="1:21">
      <c r="A252" s="16" t="s">
        <v>355</v>
      </c>
      <c r="B252" s="17" t="s">
        <v>26</v>
      </c>
      <c r="C252" s="17"/>
      <c r="D252" s="17" t="s">
        <v>27</v>
      </c>
      <c r="E252" s="18" t="s">
        <v>356</v>
      </c>
      <c r="F252" s="18"/>
      <c r="G252" s="17" t="s">
        <v>29</v>
      </c>
      <c r="H252" s="17"/>
      <c r="I252" s="17"/>
      <c r="J252" s="90" t="s">
        <v>27</v>
      </c>
      <c r="K252" s="90" t="s">
        <v>357</v>
      </c>
      <c r="L252" s="91" t="s">
        <v>358</v>
      </c>
      <c r="M252" s="90" t="s">
        <v>27</v>
      </c>
      <c r="N252" s="90" t="s">
        <v>357</v>
      </c>
      <c r="O252" s="91" t="s">
        <v>358</v>
      </c>
      <c r="P252" s="90" t="s">
        <v>27</v>
      </c>
      <c r="Q252" s="90" t="s">
        <v>357</v>
      </c>
      <c r="R252" s="91" t="s">
        <v>358</v>
      </c>
      <c r="S252" s="90" t="s">
        <v>27</v>
      </c>
      <c r="T252" s="90" t="s">
        <v>357</v>
      </c>
      <c r="U252" s="91" t="s">
        <v>358</v>
      </c>
    </row>
    <row r="253" s="1" customFormat="1" customHeight="1" spans="1:21">
      <c r="A253" s="16"/>
      <c r="B253" s="17"/>
      <c r="C253" s="17"/>
      <c r="D253" s="17"/>
      <c r="E253" s="17" t="s">
        <v>359</v>
      </c>
      <c r="F253" s="17" t="s">
        <v>360</v>
      </c>
      <c r="G253" s="17"/>
      <c r="H253" s="17"/>
      <c r="I253" s="17"/>
      <c r="J253" s="90"/>
      <c r="K253" s="90"/>
      <c r="L253" s="92"/>
      <c r="M253" s="90"/>
      <c r="N253" s="90"/>
      <c r="O253" s="92"/>
      <c r="P253" s="90"/>
      <c r="Q253" s="90"/>
      <c r="R253" s="92"/>
      <c r="S253" s="90"/>
      <c r="T253" s="90"/>
      <c r="U253" s="92"/>
    </row>
    <row r="254" s="3" customFormat="1" customHeight="1" spans="1:21">
      <c r="A254" s="19" t="s">
        <v>361</v>
      </c>
      <c r="B254" s="20" t="s">
        <v>32</v>
      </c>
      <c r="C254" s="21" t="s">
        <v>33</v>
      </c>
      <c r="D254" s="22" t="s">
        <v>34</v>
      </c>
      <c r="E254" s="22" t="s">
        <v>34</v>
      </c>
      <c r="F254" s="22" t="s">
        <v>34</v>
      </c>
      <c r="G254" s="23" t="s">
        <v>35</v>
      </c>
      <c r="H254" s="24"/>
      <c r="I254" s="93"/>
      <c r="J254" s="94">
        <v>10</v>
      </c>
      <c r="K254" s="94">
        <v>10</v>
      </c>
      <c r="L254" s="95">
        <v>10</v>
      </c>
      <c r="M254" s="94">
        <v>10</v>
      </c>
      <c r="N254" s="94">
        <v>10</v>
      </c>
      <c r="O254" s="94">
        <v>10</v>
      </c>
      <c r="P254" s="96">
        <v>10</v>
      </c>
      <c r="Q254" s="96">
        <v>10</v>
      </c>
      <c r="R254" s="96">
        <v>10</v>
      </c>
      <c r="S254" s="119"/>
      <c r="T254" s="119"/>
      <c r="U254" s="119"/>
    </row>
    <row r="255" s="3" customFormat="1" customHeight="1" spans="1:21">
      <c r="A255" s="25" t="s">
        <v>362</v>
      </c>
      <c r="B255" s="26" t="s">
        <v>36</v>
      </c>
      <c r="C255" s="27" t="s">
        <v>37</v>
      </c>
      <c r="D255" s="22" t="s">
        <v>34</v>
      </c>
      <c r="E255" s="22" t="s">
        <v>34</v>
      </c>
      <c r="F255" s="22" t="s">
        <v>34</v>
      </c>
      <c r="G255" s="23" t="s">
        <v>38</v>
      </c>
      <c r="H255" s="24"/>
      <c r="I255" s="93"/>
      <c r="J255" s="97">
        <v>10</v>
      </c>
      <c r="K255" s="97">
        <v>10</v>
      </c>
      <c r="L255" s="98">
        <v>10</v>
      </c>
      <c r="M255" s="97">
        <v>15</v>
      </c>
      <c r="N255" s="97">
        <v>15</v>
      </c>
      <c r="O255" s="97">
        <v>15</v>
      </c>
      <c r="P255" s="96">
        <v>15</v>
      </c>
      <c r="Q255" s="96">
        <v>15</v>
      </c>
      <c r="R255" s="96">
        <v>15</v>
      </c>
      <c r="S255" s="119"/>
      <c r="T255" s="119"/>
      <c r="U255" s="119"/>
    </row>
    <row r="256" s="3" customFormat="1" customHeight="1" spans="1:21">
      <c r="A256" s="25" t="s">
        <v>363</v>
      </c>
      <c r="B256" s="26" t="s">
        <v>39</v>
      </c>
      <c r="C256" s="27" t="s">
        <v>40</v>
      </c>
      <c r="D256" s="22" t="s">
        <v>34</v>
      </c>
      <c r="E256" s="22" t="s">
        <v>34</v>
      </c>
      <c r="F256" s="22" t="s">
        <v>34</v>
      </c>
      <c r="G256" s="23" t="s">
        <v>41</v>
      </c>
      <c r="H256" s="24"/>
      <c r="I256" s="93"/>
      <c r="J256" s="97">
        <v>15</v>
      </c>
      <c r="K256" s="97">
        <v>15</v>
      </c>
      <c r="L256" s="98">
        <v>15</v>
      </c>
      <c r="M256" s="97">
        <v>15</v>
      </c>
      <c r="N256" s="97">
        <v>15</v>
      </c>
      <c r="O256" s="97">
        <v>15</v>
      </c>
      <c r="P256" s="96">
        <v>20</v>
      </c>
      <c r="Q256" s="96">
        <v>20</v>
      </c>
      <c r="R256" s="96">
        <v>20</v>
      </c>
      <c r="S256" s="119"/>
      <c r="T256" s="119"/>
      <c r="U256" s="119"/>
    </row>
    <row r="257" s="3" customFormat="1" customHeight="1" spans="1:21">
      <c r="A257" s="28" t="s">
        <v>364</v>
      </c>
      <c r="B257" s="29" t="s">
        <v>42</v>
      </c>
      <c r="C257" s="27" t="s">
        <v>43</v>
      </c>
      <c r="D257" s="22" t="s">
        <v>34</v>
      </c>
      <c r="E257" s="22" t="s">
        <v>34</v>
      </c>
      <c r="F257" s="22" t="s">
        <v>34</v>
      </c>
      <c r="G257" s="23" t="s">
        <v>44</v>
      </c>
      <c r="H257" s="24"/>
      <c r="I257" s="93"/>
      <c r="J257" s="97">
        <v>5</v>
      </c>
      <c r="K257" s="97">
        <v>5</v>
      </c>
      <c r="L257" s="98">
        <v>5</v>
      </c>
      <c r="M257" s="97">
        <v>5</v>
      </c>
      <c r="N257" s="97">
        <v>5</v>
      </c>
      <c r="O257" s="97">
        <v>5</v>
      </c>
      <c r="P257" s="99">
        <v>5</v>
      </c>
      <c r="Q257" s="99">
        <v>5</v>
      </c>
      <c r="R257" s="99">
        <v>5</v>
      </c>
      <c r="S257" s="119"/>
      <c r="T257" s="119"/>
      <c r="U257" s="119"/>
    </row>
    <row r="258" s="3" customFormat="1" customHeight="1" spans="1:251">
      <c r="A258" s="173" t="s">
        <v>365</v>
      </c>
      <c r="B258" s="26"/>
      <c r="C258" s="27" t="s">
        <v>45</v>
      </c>
      <c r="D258" s="36" t="s">
        <v>34</v>
      </c>
      <c r="E258" s="36" t="s">
        <v>34</v>
      </c>
      <c r="F258" s="36" t="s">
        <v>34</v>
      </c>
      <c r="G258" s="37" t="s">
        <v>48</v>
      </c>
      <c r="H258" s="38"/>
      <c r="I258" s="100"/>
      <c r="J258" s="36">
        <v>10</v>
      </c>
      <c r="K258" s="36">
        <v>10</v>
      </c>
      <c r="L258" s="36">
        <v>10</v>
      </c>
      <c r="M258" s="36">
        <v>15</v>
      </c>
      <c r="N258" s="36">
        <v>15</v>
      </c>
      <c r="O258" s="36">
        <v>15</v>
      </c>
      <c r="P258" s="36">
        <v>15</v>
      </c>
      <c r="Q258" s="36">
        <v>15</v>
      </c>
      <c r="R258" s="36">
        <v>15</v>
      </c>
      <c r="S258" s="119"/>
      <c r="T258" s="119"/>
      <c r="U258" s="119"/>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row>
    <row r="259" s="3" customFormat="1" customHeight="1" spans="1:251">
      <c r="A259" s="159"/>
      <c r="B259" s="30"/>
      <c r="C259" s="27" t="s">
        <v>47</v>
      </c>
      <c r="D259" s="40"/>
      <c r="E259" s="40"/>
      <c r="F259" s="40"/>
      <c r="G259" s="41"/>
      <c r="H259" s="42"/>
      <c r="I259" s="103"/>
      <c r="J259" s="40"/>
      <c r="K259" s="40"/>
      <c r="L259" s="40"/>
      <c r="M259" s="40"/>
      <c r="N259" s="40"/>
      <c r="O259" s="40"/>
      <c r="P259" s="40"/>
      <c r="Q259" s="40"/>
      <c r="R259" s="40"/>
      <c r="S259" s="119"/>
      <c r="T259" s="119"/>
      <c r="U259" s="119"/>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row>
    <row r="260" s="3" customFormat="1" customHeight="1" spans="1:251">
      <c r="A260" s="25" t="s">
        <v>433</v>
      </c>
      <c r="B260" s="30"/>
      <c r="C260" s="27" t="s">
        <v>49</v>
      </c>
      <c r="D260" s="22" t="s">
        <v>34</v>
      </c>
      <c r="E260" s="22" t="s">
        <v>34</v>
      </c>
      <c r="F260" s="22" t="s">
        <v>34</v>
      </c>
      <c r="G260" s="23" t="s">
        <v>50</v>
      </c>
      <c r="H260" s="24"/>
      <c r="I260" s="93"/>
      <c r="J260" s="94">
        <v>10</v>
      </c>
      <c r="K260" s="94">
        <v>10</v>
      </c>
      <c r="L260" s="95">
        <v>10</v>
      </c>
      <c r="M260" s="94">
        <v>10</v>
      </c>
      <c r="N260" s="94">
        <v>10</v>
      </c>
      <c r="O260" s="94">
        <v>10</v>
      </c>
      <c r="P260" s="96">
        <v>10</v>
      </c>
      <c r="Q260" s="96">
        <v>10</v>
      </c>
      <c r="R260" s="96">
        <v>10</v>
      </c>
      <c r="S260" s="119"/>
      <c r="T260" s="119"/>
      <c r="U260" s="119"/>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row>
    <row r="261" s="3" customFormat="1" customHeight="1" spans="1:251">
      <c r="A261" s="25" t="s">
        <v>368</v>
      </c>
      <c r="B261" s="26" t="s">
        <v>55</v>
      </c>
      <c r="C261" s="27" t="s">
        <v>56</v>
      </c>
      <c r="D261" s="22" t="s">
        <v>34</v>
      </c>
      <c r="E261" s="22" t="s">
        <v>34</v>
      </c>
      <c r="F261" s="22" t="s">
        <v>34</v>
      </c>
      <c r="G261" s="23" t="s">
        <v>57</v>
      </c>
      <c r="H261" s="24"/>
      <c r="I261" s="93"/>
      <c r="J261" s="94">
        <v>15</v>
      </c>
      <c r="K261" s="94">
        <v>15</v>
      </c>
      <c r="L261" s="95">
        <v>15</v>
      </c>
      <c r="M261" s="94">
        <v>15</v>
      </c>
      <c r="N261" s="94">
        <v>15</v>
      </c>
      <c r="O261" s="94">
        <v>15</v>
      </c>
      <c r="P261" s="96">
        <v>15</v>
      </c>
      <c r="Q261" s="96">
        <v>15</v>
      </c>
      <c r="R261" s="96">
        <v>15</v>
      </c>
      <c r="S261" s="119"/>
      <c r="T261" s="119"/>
      <c r="U261" s="119"/>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row>
    <row r="262" s="3" customFormat="1" customHeight="1" spans="1:251">
      <c r="A262" s="19" t="s">
        <v>369</v>
      </c>
      <c r="B262" s="33" t="s">
        <v>58</v>
      </c>
      <c r="C262" s="27" t="s">
        <v>59</v>
      </c>
      <c r="D262" s="22" t="s">
        <v>34</v>
      </c>
      <c r="E262" s="22" t="s">
        <v>34</v>
      </c>
      <c r="F262" s="22" t="s">
        <v>34</v>
      </c>
      <c r="G262" s="23" t="s">
        <v>60</v>
      </c>
      <c r="H262" s="24"/>
      <c r="I262" s="93"/>
      <c r="J262" s="94">
        <v>30</v>
      </c>
      <c r="K262" s="94">
        <v>30</v>
      </c>
      <c r="L262" s="95">
        <v>30</v>
      </c>
      <c r="M262" s="94">
        <v>30</v>
      </c>
      <c r="N262" s="94">
        <v>30</v>
      </c>
      <c r="O262" s="94">
        <v>30</v>
      </c>
      <c r="P262" s="96">
        <v>30</v>
      </c>
      <c r="Q262" s="96">
        <v>30</v>
      </c>
      <c r="R262" s="96">
        <v>30</v>
      </c>
      <c r="S262" s="119"/>
      <c r="T262" s="119"/>
      <c r="U262" s="119"/>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row>
    <row r="263" s="3" customFormat="1" customHeight="1" spans="1:251">
      <c r="A263" s="19" t="s">
        <v>370</v>
      </c>
      <c r="B263" s="33" t="s">
        <v>61</v>
      </c>
      <c r="C263" s="34" t="s">
        <v>62</v>
      </c>
      <c r="D263" s="22" t="s">
        <v>34</v>
      </c>
      <c r="E263" s="22" t="s">
        <v>34</v>
      </c>
      <c r="F263" s="22" t="s">
        <v>34</v>
      </c>
      <c r="G263" s="23" t="s">
        <v>63</v>
      </c>
      <c r="H263" s="24"/>
      <c r="I263" s="93"/>
      <c r="J263" s="94">
        <v>0</v>
      </c>
      <c r="K263" s="94">
        <v>0</v>
      </c>
      <c r="L263" s="94">
        <v>0</v>
      </c>
      <c r="M263" s="94">
        <v>0</v>
      </c>
      <c r="N263" s="94">
        <v>0</v>
      </c>
      <c r="O263" s="94">
        <v>0</v>
      </c>
      <c r="P263" s="94">
        <v>0</v>
      </c>
      <c r="Q263" s="94">
        <v>0</v>
      </c>
      <c r="R263" s="94">
        <v>0</v>
      </c>
      <c r="S263" s="119"/>
      <c r="T263" s="119"/>
      <c r="U263" s="119"/>
      <c r="V263" s="3" t="s">
        <v>371</v>
      </c>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row>
    <row r="264" s="3" customFormat="1" customHeight="1" spans="1:251">
      <c r="A264" s="25" t="s">
        <v>372</v>
      </c>
      <c r="B264" s="35" t="s">
        <v>373</v>
      </c>
      <c r="C264" s="27" t="s">
        <v>65</v>
      </c>
      <c r="D264" s="36"/>
      <c r="E264" s="36"/>
      <c r="F264" s="36" t="s">
        <v>34</v>
      </c>
      <c r="G264" s="37" t="s">
        <v>66</v>
      </c>
      <c r="H264" s="38"/>
      <c r="I264" s="100"/>
      <c r="J264" s="101"/>
      <c r="K264" s="101"/>
      <c r="L264" s="101">
        <v>20</v>
      </c>
      <c r="M264" s="101"/>
      <c r="N264" s="101"/>
      <c r="O264" s="101">
        <v>20</v>
      </c>
      <c r="P264" s="102"/>
      <c r="Q264" s="102"/>
      <c r="R264" s="102">
        <v>30</v>
      </c>
      <c r="S264" s="119"/>
      <c r="T264" s="119"/>
      <c r="U264" s="119"/>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row>
    <row r="265" s="3" customFormat="1" customHeight="1" spans="1:251">
      <c r="A265" s="25" t="s">
        <v>374</v>
      </c>
      <c r="B265" s="39"/>
      <c r="C265" s="27" t="s">
        <v>67</v>
      </c>
      <c r="D265" s="40"/>
      <c r="E265" s="40"/>
      <c r="F265" s="40"/>
      <c r="G265" s="41"/>
      <c r="H265" s="42"/>
      <c r="I265" s="103"/>
      <c r="J265" s="104"/>
      <c r="K265" s="104"/>
      <c r="L265" s="104"/>
      <c r="M265" s="104"/>
      <c r="N265" s="104"/>
      <c r="O265" s="104"/>
      <c r="P265" s="105"/>
      <c r="Q265" s="105"/>
      <c r="R265" s="105"/>
      <c r="S265" s="119"/>
      <c r="T265" s="119"/>
      <c r="U265" s="119"/>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row>
    <row r="266" s="3" customFormat="1" customHeight="1" spans="1:251">
      <c r="A266" s="25" t="s">
        <v>375</v>
      </c>
      <c r="B266" s="39"/>
      <c r="C266" s="43" t="s">
        <v>68</v>
      </c>
      <c r="D266" s="44"/>
      <c r="E266" s="27"/>
      <c r="F266" s="22" t="s">
        <v>34</v>
      </c>
      <c r="G266" s="23" t="s">
        <v>69</v>
      </c>
      <c r="H266" s="24"/>
      <c r="I266" s="93"/>
      <c r="J266" s="106"/>
      <c r="K266" s="106"/>
      <c r="L266" s="95">
        <v>100</v>
      </c>
      <c r="M266" s="106"/>
      <c r="N266" s="106"/>
      <c r="O266" s="94">
        <v>180</v>
      </c>
      <c r="P266" s="96"/>
      <c r="Q266" s="96"/>
      <c r="R266" s="96">
        <v>200</v>
      </c>
      <c r="S266" s="119"/>
      <c r="T266" s="119"/>
      <c r="U266" s="119">
        <v>11.5</v>
      </c>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row>
    <row r="267" s="3" customFormat="1" customHeight="1" spans="1:21">
      <c r="A267" s="82" t="s">
        <v>491</v>
      </c>
      <c r="B267" s="54"/>
      <c r="C267" s="160" t="s">
        <v>203</v>
      </c>
      <c r="D267" s="123"/>
      <c r="E267" s="81"/>
      <c r="F267" s="83" t="s">
        <v>34</v>
      </c>
      <c r="G267" s="84" t="s">
        <v>204</v>
      </c>
      <c r="H267" s="85"/>
      <c r="I267" s="115"/>
      <c r="J267" s="147"/>
      <c r="K267" s="147"/>
      <c r="L267" s="117">
        <v>360</v>
      </c>
      <c r="M267" s="147"/>
      <c r="N267" s="147"/>
      <c r="O267" s="116">
        <v>360</v>
      </c>
      <c r="P267" s="118"/>
      <c r="Q267" s="118"/>
      <c r="R267" s="118">
        <v>360</v>
      </c>
      <c r="S267" s="119"/>
      <c r="T267" s="119"/>
      <c r="U267" s="119">
        <v>43</v>
      </c>
    </row>
    <row r="268" s="3" customFormat="1" customHeight="1" spans="1:251">
      <c r="A268" s="25" t="s">
        <v>376</v>
      </c>
      <c r="B268" s="26" t="s">
        <v>71</v>
      </c>
      <c r="C268" s="27" t="s">
        <v>71</v>
      </c>
      <c r="D268" s="22" t="s">
        <v>34</v>
      </c>
      <c r="E268" s="22" t="s">
        <v>34</v>
      </c>
      <c r="F268" s="22" t="s">
        <v>34</v>
      </c>
      <c r="G268" s="23" t="s">
        <v>72</v>
      </c>
      <c r="H268" s="24"/>
      <c r="I268" s="93"/>
      <c r="J268" s="106">
        <v>40</v>
      </c>
      <c r="K268" s="106">
        <v>40</v>
      </c>
      <c r="L268" s="106">
        <v>40</v>
      </c>
      <c r="M268" s="106">
        <v>40</v>
      </c>
      <c r="N268" s="106">
        <v>40</v>
      </c>
      <c r="O268" s="106">
        <v>40</v>
      </c>
      <c r="P268" s="106">
        <v>40</v>
      </c>
      <c r="Q268" s="106">
        <v>40</v>
      </c>
      <c r="R268" s="106">
        <v>40</v>
      </c>
      <c r="S268" s="121">
        <v>3.5</v>
      </c>
      <c r="T268" s="121">
        <v>3.5</v>
      </c>
      <c r="U268" s="121">
        <v>3.5</v>
      </c>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row>
    <row r="269" s="3" customFormat="1" customHeight="1" spans="1:251">
      <c r="A269" s="25" t="s">
        <v>377</v>
      </c>
      <c r="B269" s="26" t="s">
        <v>378</v>
      </c>
      <c r="C269" s="27" t="s">
        <v>74</v>
      </c>
      <c r="D269" s="22" t="s">
        <v>34</v>
      </c>
      <c r="E269" s="22" t="s">
        <v>34</v>
      </c>
      <c r="F269" s="22" t="s">
        <v>34</v>
      </c>
      <c r="G269" s="23" t="s">
        <v>75</v>
      </c>
      <c r="H269" s="24"/>
      <c r="I269" s="93"/>
      <c r="J269" s="94">
        <v>12</v>
      </c>
      <c r="K269" s="94">
        <v>12</v>
      </c>
      <c r="L269" s="95">
        <v>12</v>
      </c>
      <c r="M269" s="94">
        <v>12</v>
      </c>
      <c r="N269" s="94">
        <v>12</v>
      </c>
      <c r="O269" s="94">
        <v>12</v>
      </c>
      <c r="P269" s="96">
        <v>15</v>
      </c>
      <c r="Q269" s="96">
        <v>15</v>
      </c>
      <c r="R269" s="96">
        <v>15</v>
      </c>
      <c r="S269" s="119" t="s">
        <v>379</v>
      </c>
      <c r="T269" s="119" t="s">
        <v>379</v>
      </c>
      <c r="U269" s="119" t="s">
        <v>379</v>
      </c>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row>
    <row r="270" s="3" customFormat="1" ht="44.25" customHeight="1" spans="1:251">
      <c r="A270" s="25" t="s">
        <v>380</v>
      </c>
      <c r="B270" s="26" t="s">
        <v>76</v>
      </c>
      <c r="C270" s="27" t="s">
        <v>381</v>
      </c>
      <c r="D270" s="22" t="s">
        <v>34</v>
      </c>
      <c r="E270" s="22" t="s">
        <v>34</v>
      </c>
      <c r="F270" s="22" t="s">
        <v>34</v>
      </c>
      <c r="G270" s="23" t="s">
        <v>382</v>
      </c>
      <c r="H270" s="24"/>
      <c r="I270" s="93"/>
      <c r="J270" s="106">
        <v>110</v>
      </c>
      <c r="K270" s="106">
        <v>110</v>
      </c>
      <c r="L270" s="107">
        <v>110</v>
      </c>
      <c r="M270" s="106">
        <v>110</v>
      </c>
      <c r="N270" s="106">
        <v>110</v>
      </c>
      <c r="O270" s="106">
        <v>110</v>
      </c>
      <c r="P270" s="108">
        <v>110</v>
      </c>
      <c r="Q270" s="108">
        <v>110</v>
      </c>
      <c r="R270" s="108">
        <v>110</v>
      </c>
      <c r="S270" s="121">
        <v>2.13</v>
      </c>
      <c r="T270" s="121">
        <v>2.13</v>
      </c>
      <c r="U270" s="121">
        <v>2.13</v>
      </c>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row>
    <row r="271" s="3" customFormat="1" customHeight="1" spans="1:251">
      <c r="A271" s="25" t="s">
        <v>383</v>
      </c>
      <c r="B271" s="47" t="s">
        <v>95</v>
      </c>
      <c r="C271" s="27" t="s">
        <v>96</v>
      </c>
      <c r="D271" s="22" t="s">
        <v>34</v>
      </c>
      <c r="E271" s="22" t="s">
        <v>34</v>
      </c>
      <c r="F271" s="22" t="s">
        <v>34</v>
      </c>
      <c r="G271" s="23" t="s">
        <v>97</v>
      </c>
      <c r="H271" s="24"/>
      <c r="I271" s="93"/>
      <c r="J271" s="106">
        <v>10</v>
      </c>
      <c r="K271" s="106">
        <v>10</v>
      </c>
      <c r="L271" s="107">
        <v>10</v>
      </c>
      <c r="M271" s="106">
        <v>10</v>
      </c>
      <c r="N271" s="106">
        <v>10</v>
      </c>
      <c r="O271" s="106">
        <v>10</v>
      </c>
      <c r="P271" s="108">
        <v>10</v>
      </c>
      <c r="Q271" s="108">
        <v>10</v>
      </c>
      <c r="R271" s="108">
        <v>10</v>
      </c>
      <c r="S271" s="121">
        <v>0.09</v>
      </c>
      <c r="T271" s="121">
        <v>0.09</v>
      </c>
      <c r="U271" s="121">
        <v>0.09</v>
      </c>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row>
    <row r="272" s="3" customFormat="1" customHeight="1" spans="1:251">
      <c r="A272" s="19" t="s">
        <v>434</v>
      </c>
      <c r="B272" s="126"/>
      <c r="C272" s="27" t="s">
        <v>98</v>
      </c>
      <c r="D272" s="22" t="s">
        <v>34</v>
      </c>
      <c r="E272" s="22" t="s">
        <v>34</v>
      </c>
      <c r="F272" s="22" t="s">
        <v>34</v>
      </c>
      <c r="G272" s="23" t="s">
        <v>99</v>
      </c>
      <c r="H272" s="24"/>
      <c r="I272" s="93"/>
      <c r="J272" s="94">
        <v>60</v>
      </c>
      <c r="K272" s="94">
        <v>60</v>
      </c>
      <c r="L272" s="95">
        <v>60</v>
      </c>
      <c r="M272" s="94">
        <v>60</v>
      </c>
      <c r="N272" s="94">
        <v>60</v>
      </c>
      <c r="O272" s="94">
        <v>60</v>
      </c>
      <c r="P272" s="96">
        <v>80</v>
      </c>
      <c r="Q272" s="96">
        <v>80</v>
      </c>
      <c r="R272" s="96">
        <v>80</v>
      </c>
      <c r="S272" s="119">
        <v>2.1</v>
      </c>
      <c r="T272" s="119">
        <v>2.1</v>
      </c>
      <c r="U272" s="119">
        <v>2.1</v>
      </c>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row>
    <row r="273" s="3" customFormat="1" ht="36.75" customHeight="1" spans="1:22">
      <c r="A273" s="83" t="s">
        <v>505</v>
      </c>
      <c r="B273" s="124" t="s">
        <v>506</v>
      </c>
      <c r="C273" s="138" t="s">
        <v>261</v>
      </c>
      <c r="D273" s="83" t="s">
        <v>34</v>
      </c>
      <c r="E273" s="83" t="s">
        <v>34</v>
      </c>
      <c r="F273" s="83" t="s">
        <v>34</v>
      </c>
      <c r="G273" s="176" t="s">
        <v>262</v>
      </c>
      <c r="H273" s="176"/>
      <c r="I273" s="176"/>
      <c r="J273" s="147">
        <v>900</v>
      </c>
      <c r="K273" s="147">
        <v>900</v>
      </c>
      <c r="L273" s="147">
        <v>900</v>
      </c>
      <c r="M273" s="147">
        <v>900</v>
      </c>
      <c r="N273" s="147">
        <v>900</v>
      </c>
      <c r="O273" s="147">
        <v>900</v>
      </c>
      <c r="P273" s="147">
        <v>900</v>
      </c>
      <c r="Q273" s="147">
        <v>900</v>
      </c>
      <c r="R273" s="147">
        <v>900</v>
      </c>
      <c r="S273" s="121">
        <v>150</v>
      </c>
      <c r="T273" s="121">
        <v>150</v>
      </c>
      <c r="U273" s="121">
        <v>150</v>
      </c>
      <c r="V273" s="120" t="s">
        <v>450</v>
      </c>
    </row>
    <row r="274" s="3" customFormat="1" customHeight="1" spans="1:21">
      <c r="A274" s="125" t="s">
        <v>492</v>
      </c>
      <c r="B274" s="161" t="s">
        <v>385</v>
      </c>
      <c r="C274" s="162" t="s">
        <v>493</v>
      </c>
      <c r="D274" s="83" t="s">
        <v>34</v>
      </c>
      <c r="E274" s="83" t="s">
        <v>34</v>
      </c>
      <c r="F274" s="83" t="s">
        <v>34</v>
      </c>
      <c r="G274" s="84" t="s">
        <v>437</v>
      </c>
      <c r="H274" s="85"/>
      <c r="I274" s="115"/>
      <c r="J274" s="151">
        <v>150</v>
      </c>
      <c r="K274" s="151">
        <v>150</v>
      </c>
      <c r="L274" s="152">
        <v>150</v>
      </c>
      <c r="M274" s="151">
        <v>160</v>
      </c>
      <c r="N274" s="151">
        <v>160</v>
      </c>
      <c r="O274" s="151">
        <v>160</v>
      </c>
      <c r="P274" s="118">
        <v>184</v>
      </c>
      <c r="Q274" s="118">
        <v>184</v>
      </c>
      <c r="R274" s="118">
        <v>184</v>
      </c>
      <c r="S274" s="119" t="s">
        <v>379</v>
      </c>
      <c r="T274" s="119" t="s">
        <v>379</v>
      </c>
      <c r="U274" s="119" t="s">
        <v>379</v>
      </c>
    </row>
    <row r="275" s="3" customFormat="1" customHeight="1" spans="1:251">
      <c r="A275" s="19" t="s">
        <v>393</v>
      </c>
      <c r="B275" s="33" t="s">
        <v>110</v>
      </c>
      <c r="C275" s="21" t="s">
        <v>394</v>
      </c>
      <c r="D275" s="22" t="s">
        <v>34</v>
      </c>
      <c r="E275" s="22" t="s">
        <v>34</v>
      </c>
      <c r="F275" s="22" t="s">
        <v>34</v>
      </c>
      <c r="G275" s="55"/>
      <c r="H275" s="24"/>
      <c r="I275" s="93"/>
      <c r="J275" s="94">
        <v>30</v>
      </c>
      <c r="K275" s="94">
        <v>30</v>
      </c>
      <c r="L275" s="95">
        <v>30</v>
      </c>
      <c r="M275" s="94">
        <v>30</v>
      </c>
      <c r="N275" s="94">
        <v>30</v>
      </c>
      <c r="O275" s="94">
        <v>30</v>
      </c>
      <c r="P275" s="96">
        <v>40</v>
      </c>
      <c r="Q275" s="96">
        <v>40</v>
      </c>
      <c r="R275" s="96">
        <v>40</v>
      </c>
      <c r="S275" s="119">
        <v>1.47</v>
      </c>
      <c r="T275" s="119">
        <v>1.47</v>
      </c>
      <c r="U275" s="119">
        <v>1.47</v>
      </c>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row>
    <row r="276" s="3" customFormat="1" customHeight="1" spans="1:21">
      <c r="A276" s="125" t="s">
        <v>507</v>
      </c>
      <c r="B276" s="161" t="s">
        <v>110</v>
      </c>
      <c r="C276" s="138" t="s">
        <v>240</v>
      </c>
      <c r="D276" s="83" t="s">
        <v>34</v>
      </c>
      <c r="E276" s="83" t="s">
        <v>34</v>
      </c>
      <c r="F276" s="83" t="s">
        <v>34</v>
      </c>
      <c r="G276" s="84" t="s">
        <v>241</v>
      </c>
      <c r="H276" s="85"/>
      <c r="I276" s="115"/>
      <c r="J276" s="116">
        <v>60</v>
      </c>
      <c r="K276" s="116">
        <v>60</v>
      </c>
      <c r="L276" s="117">
        <v>60</v>
      </c>
      <c r="M276" s="116">
        <v>60</v>
      </c>
      <c r="N276" s="116">
        <v>60</v>
      </c>
      <c r="O276" s="116">
        <v>60</v>
      </c>
      <c r="P276" s="118">
        <v>60</v>
      </c>
      <c r="Q276" s="118">
        <v>60</v>
      </c>
      <c r="R276" s="118">
        <v>60</v>
      </c>
      <c r="S276" s="119">
        <v>3</v>
      </c>
      <c r="T276" s="119">
        <v>3</v>
      </c>
      <c r="U276" s="119">
        <v>3</v>
      </c>
    </row>
    <row r="277" s="3" customFormat="1" customHeight="1" spans="1:21">
      <c r="A277" s="125" t="s">
        <v>494</v>
      </c>
      <c r="B277" s="33" t="s">
        <v>117</v>
      </c>
      <c r="C277" s="163" t="s">
        <v>212</v>
      </c>
      <c r="D277" s="83" t="s">
        <v>34</v>
      </c>
      <c r="E277" s="83" t="s">
        <v>34</v>
      </c>
      <c r="F277" s="83" t="s">
        <v>34</v>
      </c>
      <c r="G277" s="84" t="s">
        <v>495</v>
      </c>
      <c r="H277" s="85"/>
      <c r="I277" s="115"/>
      <c r="J277" s="151">
        <v>60</v>
      </c>
      <c r="K277" s="151">
        <v>60</v>
      </c>
      <c r="L277" s="152">
        <v>60</v>
      </c>
      <c r="M277" s="151">
        <v>65</v>
      </c>
      <c r="N277" s="151">
        <v>65</v>
      </c>
      <c r="O277" s="151">
        <v>65</v>
      </c>
      <c r="P277" s="118">
        <v>80</v>
      </c>
      <c r="Q277" s="118">
        <v>80</v>
      </c>
      <c r="R277" s="118">
        <v>80</v>
      </c>
      <c r="S277" s="119" t="s">
        <v>379</v>
      </c>
      <c r="T277" s="119" t="s">
        <v>379</v>
      </c>
      <c r="U277" s="119" t="s">
        <v>379</v>
      </c>
    </row>
    <row r="278" s="3" customFormat="1" customHeight="1" spans="1:21">
      <c r="A278" s="19" t="s">
        <v>438</v>
      </c>
      <c r="B278" s="33"/>
      <c r="C278" s="56" t="s">
        <v>118</v>
      </c>
      <c r="D278" s="22" t="s">
        <v>34</v>
      </c>
      <c r="E278" s="22" t="s">
        <v>34</v>
      </c>
      <c r="F278" s="22" t="s">
        <v>34</v>
      </c>
      <c r="G278" s="64" t="s">
        <v>439</v>
      </c>
      <c r="H278" s="65"/>
      <c r="I278" s="112"/>
      <c r="J278" s="94">
        <v>40</v>
      </c>
      <c r="K278" s="94">
        <v>40</v>
      </c>
      <c r="L278" s="95">
        <v>40</v>
      </c>
      <c r="M278" s="94">
        <v>40</v>
      </c>
      <c r="N278" s="94">
        <v>40</v>
      </c>
      <c r="O278" s="94">
        <v>40</v>
      </c>
      <c r="P278" s="96">
        <v>55</v>
      </c>
      <c r="Q278" s="96">
        <v>55</v>
      </c>
      <c r="R278" s="96">
        <v>55</v>
      </c>
      <c r="S278" s="119">
        <v>1.33</v>
      </c>
      <c r="T278" s="119">
        <v>1.33</v>
      </c>
      <c r="U278" s="119">
        <v>1.33</v>
      </c>
    </row>
    <row r="279" s="3" customFormat="1" customHeight="1" spans="1:22">
      <c r="A279" s="125" t="s">
        <v>496</v>
      </c>
      <c r="B279" s="33"/>
      <c r="C279" s="131" t="s">
        <v>214</v>
      </c>
      <c r="D279" s="83" t="s">
        <v>34</v>
      </c>
      <c r="E279" s="83" t="s">
        <v>34</v>
      </c>
      <c r="F279" s="83" t="s">
        <v>34</v>
      </c>
      <c r="G279" s="129" t="s">
        <v>215</v>
      </c>
      <c r="H279" s="130"/>
      <c r="I279" s="150"/>
      <c r="J279" s="116">
        <v>36</v>
      </c>
      <c r="K279" s="116">
        <v>36</v>
      </c>
      <c r="L279" s="117">
        <v>36</v>
      </c>
      <c r="M279" s="116">
        <v>36</v>
      </c>
      <c r="N279" s="116">
        <v>36</v>
      </c>
      <c r="O279" s="116">
        <v>36</v>
      </c>
      <c r="P279" s="118">
        <v>40</v>
      </c>
      <c r="Q279" s="118">
        <v>40</v>
      </c>
      <c r="R279" s="118">
        <v>40</v>
      </c>
      <c r="S279" s="119">
        <v>2.3</v>
      </c>
      <c r="T279" s="119">
        <v>2.3</v>
      </c>
      <c r="U279" s="119">
        <v>2.3</v>
      </c>
      <c r="V279" s="3">
        <v>5.6</v>
      </c>
    </row>
    <row r="280" s="3" customFormat="1" customHeight="1" spans="1:21">
      <c r="A280" s="19" t="s">
        <v>395</v>
      </c>
      <c r="B280" s="33"/>
      <c r="C280" s="56" t="s">
        <v>120</v>
      </c>
      <c r="D280" s="22" t="s">
        <v>34</v>
      </c>
      <c r="E280" s="22" t="s">
        <v>34</v>
      </c>
      <c r="F280" s="22" t="s">
        <v>34</v>
      </c>
      <c r="G280" s="23" t="s">
        <v>121</v>
      </c>
      <c r="H280" s="24"/>
      <c r="I280" s="93"/>
      <c r="J280" s="97">
        <v>100</v>
      </c>
      <c r="K280" s="97">
        <v>100</v>
      </c>
      <c r="L280" s="98">
        <v>100</v>
      </c>
      <c r="M280" s="97">
        <v>100</v>
      </c>
      <c r="N280" s="97">
        <v>100</v>
      </c>
      <c r="O280" s="97">
        <v>100</v>
      </c>
      <c r="P280" s="96">
        <v>120</v>
      </c>
      <c r="Q280" s="96">
        <v>120</v>
      </c>
      <c r="R280" s="96">
        <v>120</v>
      </c>
      <c r="S280" s="119"/>
      <c r="T280" s="119"/>
      <c r="U280" s="119"/>
    </row>
    <row r="281" s="3" customFormat="1" customHeight="1" spans="1:251">
      <c r="A281" s="19" t="s">
        <v>440</v>
      </c>
      <c r="B281" s="54"/>
      <c r="C281" s="174" t="s">
        <v>122</v>
      </c>
      <c r="D281" s="22" t="s">
        <v>34</v>
      </c>
      <c r="E281" s="22" t="s">
        <v>34</v>
      </c>
      <c r="F281" s="22" t="s">
        <v>34</v>
      </c>
      <c r="G281" s="23" t="s">
        <v>123</v>
      </c>
      <c r="H281" s="24"/>
      <c r="I281" s="93"/>
      <c r="J281" s="94">
        <v>120</v>
      </c>
      <c r="K281" s="94">
        <v>120</v>
      </c>
      <c r="L281" s="95">
        <v>120</v>
      </c>
      <c r="M281" s="94">
        <v>120</v>
      </c>
      <c r="N281" s="94">
        <v>120</v>
      </c>
      <c r="O281" s="94">
        <v>120</v>
      </c>
      <c r="P281" s="96">
        <v>160</v>
      </c>
      <c r="Q281" s="96">
        <v>160</v>
      </c>
      <c r="R281" s="96">
        <v>160</v>
      </c>
      <c r="S281" s="119"/>
      <c r="T281" s="119"/>
      <c r="U281" s="119"/>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row>
    <row r="282" s="3" customFormat="1" customHeight="1" spans="1:21">
      <c r="A282" s="125" t="s">
        <v>396</v>
      </c>
      <c r="B282" s="161" t="s">
        <v>397</v>
      </c>
      <c r="C282" s="133" t="s">
        <v>398</v>
      </c>
      <c r="D282" s="83" t="s">
        <v>34</v>
      </c>
      <c r="E282" s="83"/>
      <c r="F282" s="83"/>
      <c r="G282" s="134" t="s">
        <v>399</v>
      </c>
      <c r="H282" s="134"/>
      <c r="I282" s="134"/>
      <c r="J282" s="116">
        <v>400</v>
      </c>
      <c r="K282" s="147"/>
      <c r="L282" s="116"/>
      <c r="M282" s="116">
        <v>450</v>
      </c>
      <c r="N282" s="116"/>
      <c r="O282" s="116"/>
      <c r="P282" s="116">
        <v>450</v>
      </c>
      <c r="Q282" s="116"/>
      <c r="R282" s="116"/>
      <c r="S282" s="119">
        <v>110.1</v>
      </c>
      <c r="T282" s="119"/>
      <c r="U282" s="119"/>
    </row>
    <row r="283" s="3" customFormat="1" customHeight="1" spans="1:21">
      <c r="A283" s="153" t="s">
        <v>400</v>
      </c>
      <c r="B283" s="161" t="s">
        <v>401</v>
      </c>
      <c r="C283" s="133" t="s">
        <v>402</v>
      </c>
      <c r="D283" s="83"/>
      <c r="E283" s="83" t="s">
        <v>34</v>
      </c>
      <c r="F283" s="83" t="s">
        <v>34</v>
      </c>
      <c r="G283" s="134" t="s">
        <v>403</v>
      </c>
      <c r="H283" s="134"/>
      <c r="I283" s="134"/>
      <c r="J283" s="116"/>
      <c r="K283" s="116">
        <v>400</v>
      </c>
      <c r="L283" s="116">
        <v>400</v>
      </c>
      <c r="M283" s="116"/>
      <c r="N283" s="116">
        <v>450</v>
      </c>
      <c r="O283" s="116">
        <v>450</v>
      </c>
      <c r="P283" s="116"/>
      <c r="Q283" s="116">
        <v>450</v>
      </c>
      <c r="R283" s="116">
        <v>450</v>
      </c>
      <c r="S283" s="119"/>
      <c r="T283" s="119">
        <v>113.6</v>
      </c>
      <c r="U283" s="119">
        <v>113.6</v>
      </c>
    </row>
    <row r="284" s="3" customFormat="1" customHeight="1" spans="1:251">
      <c r="A284" s="19" t="s">
        <v>404</v>
      </c>
      <c r="B284" s="20" t="s">
        <v>143</v>
      </c>
      <c r="C284" s="34" t="s">
        <v>144</v>
      </c>
      <c r="D284" s="22" t="s">
        <v>34</v>
      </c>
      <c r="E284" s="22" t="s">
        <v>34</v>
      </c>
      <c r="F284" s="22" t="s">
        <v>34</v>
      </c>
      <c r="G284" s="23" t="s">
        <v>145</v>
      </c>
      <c r="H284" s="24"/>
      <c r="I284" s="93"/>
      <c r="J284" s="94">
        <v>130</v>
      </c>
      <c r="K284" s="94">
        <v>130</v>
      </c>
      <c r="L284" s="95">
        <v>130</v>
      </c>
      <c r="M284" s="94">
        <v>130</v>
      </c>
      <c r="N284" s="94">
        <v>130</v>
      </c>
      <c r="O284" s="94">
        <v>130</v>
      </c>
      <c r="P284" s="96">
        <v>130</v>
      </c>
      <c r="Q284" s="96">
        <v>130</v>
      </c>
      <c r="R284" s="96">
        <v>130</v>
      </c>
      <c r="S284" s="119">
        <v>14.74</v>
      </c>
      <c r="T284" s="119">
        <v>14.74</v>
      </c>
      <c r="U284" s="119">
        <v>14.74</v>
      </c>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row>
    <row r="285" s="3" customFormat="1" customHeight="1" spans="1:251">
      <c r="A285" s="166">
        <v>89827</v>
      </c>
      <c r="B285" s="70" t="s">
        <v>406</v>
      </c>
      <c r="C285" s="21" t="s">
        <v>449</v>
      </c>
      <c r="D285" s="166" t="s">
        <v>34</v>
      </c>
      <c r="E285" s="166" t="s">
        <v>34</v>
      </c>
      <c r="F285" s="166" t="s">
        <v>34</v>
      </c>
      <c r="G285" s="23" t="s">
        <v>148</v>
      </c>
      <c r="H285" s="24"/>
      <c r="I285" s="93"/>
      <c r="J285" s="169">
        <v>130</v>
      </c>
      <c r="K285" s="169">
        <v>130</v>
      </c>
      <c r="L285" s="169">
        <v>130</v>
      </c>
      <c r="M285" s="169">
        <v>150</v>
      </c>
      <c r="N285" s="169">
        <v>150</v>
      </c>
      <c r="O285" s="169">
        <v>150</v>
      </c>
      <c r="P285" s="169">
        <v>150</v>
      </c>
      <c r="Q285" s="169">
        <v>150</v>
      </c>
      <c r="R285" s="169">
        <v>150</v>
      </c>
      <c r="S285" s="157">
        <v>30</v>
      </c>
      <c r="T285" s="157">
        <v>30</v>
      </c>
      <c r="U285" s="157">
        <v>30</v>
      </c>
      <c r="V285" s="3" t="s">
        <v>450</v>
      </c>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row>
    <row r="286" s="3" customFormat="1" customHeight="1" spans="1:251">
      <c r="A286" s="22" t="s">
        <v>451</v>
      </c>
      <c r="B286" s="70" t="s">
        <v>452</v>
      </c>
      <c r="C286" s="21" t="s">
        <v>149</v>
      </c>
      <c r="D286" s="22" t="s">
        <v>34</v>
      </c>
      <c r="E286" s="22" t="s">
        <v>34</v>
      </c>
      <c r="F286" s="22" t="s">
        <v>34</v>
      </c>
      <c r="G286" s="23" t="s">
        <v>150</v>
      </c>
      <c r="H286" s="24"/>
      <c r="I286" s="93"/>
      <c r="J286" s="106">
        <v>99</v>
      </c>
      <c r="K286" s="106">
        <v>99</v>
      </c>
      <c r="L286" s="106">
        <v>99</v>
      </c>
      <c r="M286" s="106">
        <v>99</v>
      </c>
      <c r="N286" s="106">
        <v>99</v>
      </c>
      <c r="O286" s="106">
        <v>99</v>
      </c>
      <c r="P286" s="106">
        <v>99</v>
      </c>
      <c r="Q286" s="106">
        <v>99</v>
      </c>
      <c r="R286" s="106">
        <v>99</v>
      </c>
      <c r="S286" s="121">
        <v>20</v>
      </c>
      <c r="T286" s="121">
        <v>20</v>
      </c>
      <c r="U286" s="121">
        <v>20</v>
      </c>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row>
    <row r="287" s="3" customFormat="1" customHeight="1" spans="1:21">
      <c r="A287" s="164">
        <v>66526</v>
      </c>
      <c r="B287" s="165" t="s">
        <v>408</v>
      </c>
      <c r="C287" s="81" t="s">
        <v>231</v>
      </c>
      <c r="D287" s="83" t="s">
        <v>34</v>
      </c>
      <c r="E287" s="83" t="s">
        <v>34</v>
      </c>
      <c r="F287" s="83" t="s">
        <v>34</v>
      </c>
      <c r="G287" s="129" t="s">
        <v>232</v>
      </c>
      <c r="H287" s="130"/>
      <c r="I287" s="150"/>
      <c r="J287" s="116">
        <v>96</v>
      </c>
      <c r="K287" s="116">
        <v>96</v>
      </c>
      <c r="L287" s="117">
        <v>96</v>
      </c>
      <c r="M287" s="116">
        <v>106</v>
      </c>
      <c r="N287" s="116">
        <v>106</v>
      </c>
      <c r="O287" s="116">
        <v>106</v>
      </c>
      <c r="P287" s="118">
        <v>120</v>
      </c>
      <c r="Q287" s="118">
        <v>120</v>
      </c>
      <c r="R287" s="118">
        <v>120</v>
      </c>
      <c r="S287" s="119">
        <v>12.76</v>
      </c>
      <c r="T287" s="119">
        <v>12.76</v>
      </c>
      <c r="U287" s="119">
        <v>12.76</v>
      </c>
    </row>
    <row r="288" s="3" customFormat="1" customHeight="1" spans="1:21">
      <c r="A288" s="83" t="s">
        <v>497</v>
      </c>
      <c r="B288" s="124" t="s">
        <v>498</v>
      </c>
      <c r="C288" s="123" t="s">
        <v>233</v>
      </c>
      <c r="D288" s="83" t="s">
        <v>34</v>
      </c>
      <c r="E288" s="83" t="s">
        <v>34</v>
      </c>
      <c r="F288" s="83" t="s">
        <v>34</v>
      </c>
      <c r="G288" s="129" t="s">
        <v>234</v>
      </c>
      <c r="H288" s="130"/>
      <c r="I288" s="150"/>
      <c r="J288" s="147">
        <v>120</v>
      </c>
      <c r="K288" s="147">
        <v>120</v>
      </c>
      <c r="L288" s="147">
        <v>120</v>
      </c>
      <c r="M288" s="147">
        <v>150</v>
      </c>
      <c r="N288" s="147">
        <v>150</v>
      </c>
      <c r="O288" s="147">
        <v>150</v>
      </c>
      <c r="P288" s="83">
        <v>150</v>
      </c>
      <c r="Q288" s="83">
        <v>150</v>
      </c>
      <c r="R288" s="83">
        <v>150</v>
      </c>
      <c r="S288" s="121">
        <v>30</v>
      </c>
      <c r="T288" s="121">
        <v>30</v>
      </c>
      <c r="U288" s="121">
        <v>30</v>
      </c>
    </row>
    <row r="289" s="3" customFormat="1" customHeight="1" spans="1:251">
      <c r="A289" s="25" t="s">
        <v>409</v>
      </c>
      <c r="B289" s="29" t="s">
        <v>151</v>
      </c>
      <c r="C289" s="27" t="s">
        <v>152</v>
      </c>
      <c r="D289" s="22" t="s">
        <v>34</v>
      </c>
      <c r="E289" s="22" t="s">
        <v>34</v>
      </c>
      <c r="F289" s="22" t="s">
        <v>34</v>
      </c>
      <c r="G289" s="66" t="s">
        <v>410</v>
      </c>
      <c r="H289" s="66"/>
      <c r="I289" s="66"/>
      <c r="J289" s="106">
        <v>70</v>
      </c>
      <c r="K289" s="106">
        <v>70</v>
      </c>
      <c r="L289" s="106">
        <v>70</v>
      </c>
      <c r="M289" s="106">
        <v>70</v>
      </c>
      <c r="N289" s="106">
        <v>70</v>
      </c>
      <c r="O289" s="106">
        <v>70</v>
      </c>
      <c r="P289" s="96">
        <v>80</v>
      </c>
      <c r="Q289" s="96">
        <v>80</v>
      </c>
      <c r="R289" s="96">
        <v>80</v>
      </c>
      <c r="S289" s="119"/>
      <c r="T289" s="119"/>
      <c r="U289" s="119"/>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row>
    <row r="290" s="3" customFormat="1" customHeight="1" spans="1:21">
      <c r="A290" s="19" t="s">
        <v>411</v>
      </c>
      <c r="B290" s="30"/>
      <c r="C290" s="32" t="s">
        <v>154</v>
      </c>
      <c r="D290" s="22" t="s">
        <v>34</v>
      </c>
      <c r="E290" s="22" t="s">
        <v>34</v>
      </c>
      <c r="F290" s="22" t="s">
        <v>34</v>
      </c>
      <c r="G290" s="66" t="s">
        <v>155</v>
      </c>
      <c r="H290" s="66"/>
      <c r="I290" s="66"/>
      <c r="J290" s="97">
        <v>60</v>
      </c>
      <c r="K290" s="97">
        <v>60</v>
      </c>
      <c r="L290" s="97">
        <v>60</v>
      </c>
      <c r="M290" s="106">
        <v>70</v>
      </c>
      <c r="N290" s="106">
        <v>70</v>
      </c>
      <c r="O290" s="106">
        <v>70</v>
      </c>
      <c r="P290" s="96">
        <v>80</v>
      </c>
      <c r="Q290" s="96">
        <v>80</v>
      </c>
      <c r="R290" s="96">
        <v>80</v>
      </c>
      <c r="S290" s="119"/>
      <c r="T290" s="119"/>
      <c r="U290" s="119"/>
    </row>
    <row r="291" s="3" customFormat="1" customHeight="1" spans="1:21">
      <c r="A291" s="25" t="s">
        <v>412</v>
      </c>
      <c r="B291" s="30"/>
      <c r="C291" s="32" t="s">
        <v>156</v>
      </c>
      <c r="D291" s="22" t="s">
        <v>34</v>
      </c>
      <c r="E291" s="22"/>
      <c r="F291" s="22"/>
      <c r="G291" s="66" t="s">
        <v>157</v>
      </c>
      <c r="H291" s="66"/>
      <c r="I291" s="66"/>
      <c r="J291" s="94">
        <v>60</v>
      </c>
      <c r="K291" s="106"/>
      <c r="L291" s="106"/>
      <c r="M291" s="94">
        <v>60</v>
      </c>
      <c r="N291" s="106"/>
      <c r="O291" s="106"/>
      <c r="P291" s="96">
        <v>60</v>
      </c>
      <c r="Q291" s="96"/>
      <c r="R291" s="96"/>
      <c r="S291" s="119"/>
      <c r="T291" s="119"/>
      <c r="U291" s="119"/>
    </row>
    <row r="292" s="3" customFormat="1" customHeight="1" spans="1:21">
      <c r="A292" s="25" t="s">
        <v>413</v>
      </c>
      <c r="B292" s="30"/>
      <c r="C292" s="32" t="s">
        <v>158</v>
      </c>
      <c r="D292" s="27"/>
      <c r="E292" s="22" t="s">
        <v>34</v>
      </c>
      <c r="F292" s="22" t="s">
        <v>34</v>
      </c>
      <c r="G292" s="66" t="s">
        <v>414</v>
      </c>
      <c r="H292" s="66"/>
      <c r="I292" s="66"/>
      <c r="J292" s="106"/>
      <c r="K292" s="97">
        <v>80</v>
      </c>
      <c r="L292" s="97">
        <v>80</v>
      </c>
      <c r="M292" s="106"/>
      <c r="N292" s="97">
        <v>80</v>
      </c>
      <c r="O292" s="97">
        <v>80</v>
      </c>
      <c r="P292" s="96"/>
      <c r="Q292" s="96">
        <v>100</v>
      </c>
      <c r="R292" s="96">
        <v>100</v>
      </c>
      <c r="S292" s="119"/>
      <c r="T292" s="119"/>
      <c r="U292" s="119"/>
    </row>
    <row r="293" s="3" customFormat="1" customHeight="1" spans="1:21">
      <c r="A293" s="25" t="s">
        <v>415</v>
      </c>
      <c r="B293" s="30"/>
      <c r="C293" s="32" t="s">
        <v>160</v>
      </c>
      <c r="D293" s="27"/>
      <c r="E293" s="22" t="s">
        <v>34</v>
      </c>
      <c r="F293" s="22"/>
      <c r="G293" s="66" t="s">
        <v>416</v>
      </c>
      <c r="H293" s="66"/>
      <c r="I293" s="66"/>
      <c r="J293" s="106"/>
      <c r="K293" s="97">
        <v>60</v>
      </c>
      <c r="L293" s="98"/>
      <c r="M293" s="106"/>
      <c r="N293" s="97">
        <v>80</v>
      </c>
      <c r="O293" s="97"/>
      <c r="P293" s="96"/>
      <c r="Q293" s="96">
        <v>80</v>
      </c>
      <c r="R293" s="96"/>
      <c r="S293" s="119"/>
      <c r="T293" s="119"/>
      <c r="U293" s="119"/>
    </row>
    <row r="294" s="3" customFormat="1" customHeight="1" spans="1:21">
      <c r="A294" s="25" t="s">
        <v>417</v>
      </c>
      <c r="B294" s="30"/>
      <c r="C294" s="34" t="s">
        <v>162</v>
      </c>
      <c r="D294" s="27"/>
      <c r="E294" s="27"/>
      <c r="F294" s="22" t="s">
        <v>34</v>
      </c>
      <c r="G294" s="66" t="s">
        <v>416</v>
      </c>
      <c r="H294" s="66"/>
      <c r="I294" s="66"/>
      <c r="J294" s="106"/>
      <c r="K294" s="106"/>
      <c r="L294" s="98">
        <v>60</v>
      </c>
      <c r="M294" s="106"/>
      <c r="N294" s="106"/>
      <c r="O294" s="97">
        <v>80</v>
      </c>
      <c r="P294" s="96"/>
      <c r="Q294" s="96"/>
      <c r="R294" s="96">
        <v>80</v>
      </c>
      <c r="S294" s="119"/>
      <c r="T294" s="119"/>
      <c r="U294" s="119"/>
    </row>
    <row r="295" s="3" customFormat="1" customHeight="1" spans="1:21">
      <c r="A295" s="125" t="s">
        <v>508</v>
      </c>
      <c r="B295" s="31"/>
      <c r="C295" s="133" t="s">
        <v>253</v>
      </c>
      <c r="D295" s="83" t="s">
        <v>34</v>
      </c>
      <c r="E295" s="83" t="s">
        <v>34</v>
      </c>
      <c r="F295" s="83" t="s">
        <v>34</v>
      </c>
      <c r="G295" s="177" t="s">
        <v>509</v>
      </c>
      <c r="H295" s="177"/>
      <c r="I295" s="177"/>
      <c r="J295" s="151">
        <v>180</v>
      </c>
      <c r="K295" s="151">
        <v>180</v>
      </c>
      <c r="L295" s="151">
        <v>180</v>
      </c>
      <c r="M295" s="151">
        <v>180</v>
      </c>
      <c r="N295" s="151">
        <v>180</v>
      </c>
      <c r="O295" s="151">
        <v>180</v>
      </c>
      <c r="P295" s="118">
        <v>200</v>
      </c>
      <c r="Q295" s="118">
        <v>200</v>
      </c>
      <c r="R295" s="118">
        <v>200</v>
      </c>
      <c r="S295" s="119"/>
      <c r="T295" s="119"/>
      <c r="U295" s="119"/>
    </row>
    <row r="296" s="3" customFormat="1" customHeight="1" spans="1:22">
      <c r="A296" s="22">
        <v>89815</v>
      </c>
      <c r="B296" s="26" t="s">
        <v>165</v>
      </c>
      <c r="C296" s="140" t="s">
        <v>166</v>
      </c>
      <c r="D296" s="22" t="s">
        <v>34</v>
      </c>
      <c r="E296" s="22" t="s">
        <v>34</v>
      </c>
      <c r="F296" s="22" t="s">
        <v>34</v>
      </c>
      <c r="G296" s="141" t="s">
        <v>167</v>
      </c>
      <c r="H296" s="141"/>
      <c r="I296" s="141"/>
      <c r="J296" s="106">
        <v>50</v>
      </c>
      <c r="K296" s="106">
        <v>50</v>
      </c>
      <c r="L296" s="106">
        <v>50</v>
      </c>
      <c r="M296" s="106">
        <v>50</v>
      </c>
      <c r="N296" s="106">
        <v>50</v>
      </c>
      <c r="O296" s="106">
        <v>50</v>
      </c>
      <c r="P296" s="106">
        <v>50</v>
      </c>
      <c r="Q296" s="106">
        <v>50</v>
      </c>
      <c r="R296" s="106">
        <v>50</v>
      </c>
      <c r="S296" s="121"/>
      <c r="T296" s="121"/>
      <c r="U296" s="121"/>
      <c r="V296" s="120" t="s">
        <v>371</v>
      </c>
    </row>
    <row r="297" s="3" customFormat="1" customHeight="1" spans="1:251">
      <c r="A297" s="22">
        <v>89794</v>
      </c>
      <c r="B297" s="26" t="s">
        <v>499</v>
      </c>
      <c r="C297" s="27" t="s">
        <v>500</v>
      </c>
      <c r="D297" s="22" t="s">
        <v>34</v>
      </c>
      <c r="E297" s="22" t="s">
        <v>34</v>
      </c>
      <c r="F297" s="22" t="s">
        <v>34</v>
      </c>
      <c r="G297" s="167" t="s">
        <v>238</v>
      </c>
      <c r="H297" s="168"/>
      <c r="I297" s="170"/>
      <c r="J297" s="106">
        <v>0</v>
      </c>
      <c r="K297" s="106">
        <v>0</v>
      </c>
      <c r="L297" s="106">
        <v>0</v>
      </c>
      <c r="M297" s="106">
        <v>0</v>
      </c>
      <c r="N297" s="106">
        <v>0</v>
      </c>
      <c r="O297" s="106">
        <v>0</v>
      </c>
      <c r="P297" s="106">
        <v>0</v>
      </c>
      <c r="Q297" s="106">
        <v>0</v>
      </c>
      <c r="R297" s="106">
        <v>0</v>
      </c>
      <c r="S297" s="121"/>
      <c r="T297" s="121"/>
      <c r="U297" s="121"/>
      <c r="V297" s="120" t="s">
        <v>501</v>
      </c>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row>
    <row r="298" s="3" customFormat="1" customHeight="1" spans="1:251">
      <c r="A298" s="19" t="s">
        <v>453</v>
      </c>
      <c r="B298" s="29" t="s">
        <v>419</v>
      </c>
      <c r="C298" s="34" t="s">
        <v>454</v>
      </c>
      <c r="D298" s="22" t="s">
        <v>34</v>
      </c>
      <c r="E298" s="22" t="s">
        <v>34</v>
      </c>
      <c r="F298" s="22" t="s">
        <v>34</v>
      </c>
      <c r="G298" s="167" t="s">
        <v>170</v>
      </c>
      <c r="H298" s="168"/>
      <c r="I298" s="170"/>
      <c r="J298" s="97">
        <v>100</v>
      </c>
      <c r="K298" s="97">
        <v>100</v>
      </c>
      <c r="L298" s="98">
        <v>100</v>
      </c>
      <c r="M298" s="97">
        <v>100</v>
      </c>
      <c r="N298" s="97">
        <v>100</v>
      </c>
      <c r="O298" s="97">
        <v>100</v>
      </c>
      <c r="P298" s="96">
        <v>120</v>
      </c>
      <c r="Q298" s="96">
        <v>120</v>
      </c>
      <c r="R298" s="96">
        <v>120</v>
      </c>
      <c r="S298" s="119"/>
      <c r="T298" s="119"/>
      <c r="U298" s="119"/>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row>
    <row r="299" s="3" customFormat="1" customHeight="1" spans="1:251">
      <c r="A299" s="19" t="s">
        <v>422</v>
      </c>
      <c r="B299" s="33" t="s">
        <v>172</v>
      </c>
      <c r="C299" s="69" t="s">
        <v>173</v>
      </c>
      <c r="D299" s="22" t="s">
        <v>34</v>
      </c>
      <c r="E299" s="22" t="s">
        <v>34</v>
      </c>
      <c r="F299" s="22" t="s">
        <v>34</v>
      </c>
      <c r="G299" s="23" t="s">
        <v>174</v>
      </c>
      <c r="H299" s="24"/>
      <c r="I299" s="93"/>
      <c r="J299" s="97">
        <v>50</v>
      </c>
      <c r="K299" s="97">
        <v>50</v>
      </c>
      <c r="L299" s="98">
        <v>50</v>
      </c>
      <c r="M299" s="97">
        <v>60</v>
      </c>
      <c r="N299" s="97">
        <v>60</v>
      </c>
      <c r="O299" s="97">
        <v>60</v>
      </c>
      <c r="P299" s="96">
        <v>80</v>
      </c>
      <c r="Q299" s="96">
        <v>80</v>
      </c>
      <c r="R299" s="96">
        <v>80</v>
      </c>
      <c r="S299" s="119"/>
      <c r="T299" s="119"/>
      <c r="U299" s="119"/>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row>
    <row r="300" s="4" customFormat="1" customHeight="1" spans="1:251">
      <c r="A300" s="22">
        <v>89834</v>
      </c>
      <c r="B300" s="70" t="s">
        <v>245</v>
      </c>
      <c r="C300" s="21" t="s">
        <v>245</v>
      </c>
      <c r="D300" s="22" t="s">
        <v>34</v>
      </c>
      <c r="E300" s="22" t="s">
        <v>34</v>
      </c>
      <c r="F300" s="22" t="s">
        <v>34</v>
      </c>
      <c r="G300" s="23" t="s">
        <v>246</v>
      </c>
      <c r="H300" s="24"/>
      <c r="I300" s="93"/>
      <c r="J300" s="106">
        <v>3600</v>
      </c>
      <c r="K300" s="106">
        <v>3600</v>
      </c>
      <c r="L300" s="106">
        <v>3600</v>
      </c>
      <c r="M300" s="106">
        <v>3600</v>
      </c>
      <c r="N300" s="106">
        <v>3600</v>
      </c>
      <c r="O300" s="106">
        <v>3600</v>
      </c>
      <c r="P300" s="106">
        <v>3600</v>
      </c>
      <c r="Q300" s="106">
        <v>3600</v>
      </c>
      <c r="R300" s="106">
        <v>3600</v>
      </c>
      <c r="S300" s="171"/>
      <c r="T300" s="171"/>
      <c r="U300" s="171"/>
      <c r="V300" s="172"/>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row>
    <row r="301" s="3" customFormat="1" customHeight="1" spans="1:251">
      <c r="A301" s="22" t="s">
        <v>502</v>
      </c>
      <c r="B301" s="26" t="s">
        <v>456</v>
      </c>
      <c r="C301" s="27" t="s">
        <v>256</v>
      </c>
      <c r="D301" s="22" t="s">
        <v>34</v>
      </c>
      <c r="E301" s="22" t="s">
        <v>34</v>
      </c>
      <c r="F301" s="22" t="s">
        <v>34</v>
      </c>
      <c r="G301" s="178" t="s">
        <v>257</v>
      </c>
      <c r="H301" s="178"/>
      <c r="I301" s="178"/>
      <c r="J301" s="106">
        <v>999</v>
      </c>
      <c r="K301" s="106">
        <v>999</v>
      </c>
      <c r="L301" s="106">
        <v>999</v>
      </c>
      <c r="M301" s="106">
        <v>999</v>
      </c>
      <c r="N301" s="106">
        <v>999</v>
      </c>
      <c r="O301" s="106">
        <v>999</v>
      </c>
      <c r="P301" s="106">
        <v>999</v>
      </c>
      <c r="Q301" s="106">
        <v>999</v>
      </c>
      <c r="R301" s="106">
        <v>999</v>
      </c>
      <c r="S301" s="156">
        <v>330</v>
      </c>
      <c r="T301" s="156">
        <v>330</v>
      </c>
      <c r="U301" s="156">
        <v>330</v>
      </c>
      <c r="V301" s="158" t="s">
        <v>459</v>
      </c>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row>
    <row r="302" s="4" customFormat="1" customHeight="1" spans="1:251">
      <c r="A302" s="22" t="s">
        <v>423</v>
      </c>
      <c r="B302" s="70" t="s">
        <v>175</v>
      </c>
      <c r="C302" s="21" t="s">
        <v>176</v>
      </c>
      <c r="D302" s="22" t="s">
        <v>34</v>
      </c>
      <c r="E302" s="22" t="s">
        <v>34</v>
      </c>
      <c r="F302" s="22" t="s">
        <v>34</v>
      </c>
      <c r="G302" s="23"/>
      <c r="H302" s="24"/>
      <c r="I302" s="93"/>
      <c r="J302" s="106">
        <v>30</v>
      </c>
      <c r="K302" s="106">
        <v>30</v>
      </c>
      <c r="L302" s="106">
        <v>30</v>
      </c>
      <c r="M302" s="106">
        <v>30</v>
      </c>
      <c r="N302" s="106">
        <v>30</v>
      </c>
      <c r="O302" s="106">
        <v>30</v>
      </c>
      <c r="P302" s="106">
        <v>30</v>
      </c>
      <c r="Q302" s="106">
        <v>30</v>
      </c>
      <c r="R302" s="106">
        <v>30</v>
      </c>
      <c r="S302" s="121"/>
      <c r="T302" s="121"/>
      <c r="U302" s="121"/>
      <c r="V302" s="3"/>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row>
    <row r="303" s="3" customFormat="1" customHeight="1" spans="1:21">
      <c r="A303" s="22" t="s">
        <v>424</v>
      </c>
      <c r="B303" s="26" t="s">
        <v>186</v>
      </c>
      <c r="C303" s="21" t="s">
        <v>425</v>
      </c>
      <c r="D303" s="22" t="s">
        <v>34</v>
      </c>
      <c r="E303" s="22" t="s">
        <v>34</v>
      </c>
      <c r="F303" s="22" t="s">
        <v>34</v>
      </c>
      <c r="G303" s="71"/>
      <c r="H303" s="71"/>
      <c r="I303" s="71"/>
      <c r="J303" s="106">
        <v>20</v>
      </c>
      <c r="K303" s="106">
        <v>20</v>
      </c>
      <c r="L303" s="106">
        <v>20</v>
      </c>
      <c r="M303" s="106">
        <v>20</v>
      </c>
      <c r="N303" s="106">
        <v>20</v>
      </c>
      <c r="O303" s="106">
        <v>20</v>
      </c>
      <c r="P303" s="106">
        <v>20</v>
      </c>
      <c r="Q303" s="106">
        <v>20</v>
      </c>
      <c r="R303" s="106">
        <v>20</v>
      </c>
      <c r="S303" s="121"/>
      <c r="T303" s="121"/>
      <c r="U303" s="121"/>
    </row>
    <row r="304" s="1" customFormat="1" customHeight="1" spans="1:18">
      <c r="A304" s="25" t="s">
        <v>426</v>
      </c>
      <c r="B304" s="72" t="s">
        <v>177</v>
      </c>
      <c r="C304" s="73"/>
      <c r="D304" s="22" t="s">
        <v>34</v>
      </c>
      <c r="E304" s="22" t="s">
        <v>34</v>
      </c>
      <c r="F304" s="22" t="s">
        <v>34</v>
      </c>
      <c r="G304" s="23"/>
      <c r="H304" s="24"/>
      <c r="I304" s="93"/>
      <c r="J304" s="106">
        <v>0</v>
      </c>
      <c r="K304" s="106">
        <v>0</v>
      </c>
      <c r="L304" s="106">
        <v>0</v>
      </c>
      <c r="M304" s="106">
        <v>0</v>
      </c>
      <c r="N304" s="106">
        <v>0</v>
      </c>
      <c r="O304" s="106">
        <v>0</v>
      </c>
      <c r="P304" s="106">
        <v>0</v>
      </c>
      <c r="Q304" s="106">
        <v>0</v>
      </c>
      <c r="R304" s="106">
        <v>0</v>
      </c>
    </row>
    <row r="305" s="1" customFormat="1" customHeight="1" spans="1:18">
      <c r="A305" s="25" t="s">
        <v>427</v>
      </c>
      <c r="B305" s="72" t="s">
        <v>178</v>
      </c>
      <c r="C305" s="73"/>
      <c r="D305" s="22" t="s">
        <v>34</v>
      </c>
      <c r="E305" s="22" t="s">
        <v>34</v>
      </c>
      <c r="F305" s="22" t="s">
        <v>34</v>
      </c>
      <c r="G305" s="23"/>
      <c r="H305" s="24"/>
      <c r="I305" s="93"/>
      <c r="J305" s="106">
        <v>0</v>
      </c>
      <c r="K305" s="106">
        <v>0</v>
      </c>
      <c r="L305" s="106">
        <v>0</v>
      </c>
      <c r="M305" s="106">
        <v>0</v>
      </c>
      <c r="N305" s="106">
        <v>0</v>
      </c>
      <c r="O305" s="106">
        <v>0</v>
      </c>
      <c r="P305" s="106">
        <v>0</v>
      </c>
      <c r="Q305" s="106">
        <v>0</v>
      </c>
      <c r="R305" s="106">
        <v>0</v>
      </c>
    </row>
    <row r="306" s="1" customFormat="1" customHeight="1" spans="1:18">
      <c r="A306" s="25" t="s">
        <v>428</v>
      </c>
      <c r="B306" s="72" t="s">
        <v>179</v>
      </c>
      <c r="C306" s="73"/>
      <c r="D306" s="22" t="s">
        <v>34</v>
      </c>
      <c r="E306" s="22" t="s">
        <v>34</v>
      </c>
      <c r="F306" s="22" t="s">
        <v>34</v>
      </c>
      <c r="G306" s="23"/>
      <c r="H306" s="24"/>
      <c r="I306" s="93"/>
      <c r="J306" s="106">
        <v>0</v>
      </c>
      <c r="K306" s="106">
        <v>0</v>
      </c>
      <c r="L306" s="106">
        <v>0</v>
      </c>
      <c r="M306" s="106">
        <v>0</v>
      </c>
      <c r="N306" s="106">
        <v>0</v>
      </c>
      <c r="O306" s="106">
        <v>0</v>
      </c>
      <c r="P306" s="106">
        <v>0</v>
      </c>
      <c r="Q306" s="106">
        <v>0</v>
      </c>
      <c r="R306" s="106">
        <v>0</v>
      </c>
    </row>
    <row r="307" s="1" customFormat="1" customHeight="1" spans="1:21">
      <c r="A307" s="6"/>
      <c r="B307" s="74"/>
      <c r="C307" s="75" t="s">
        <v>201</v>
      </c>
      <c r="D307" s="76">
        <v>9800</v>
      </c>
      <c r="E307" s="76">
        <v>9800</v>
      </c>
      <c r="F307" s="76">
        <v>9800</v>
      </c>
      <c r="G307" s="74"/>
      <c r="H307" s="74"/>
      <c r="I307" s="114" t="s">
        <v>429</v>
      </c>
      <c r="J307" s="76">
        <f t="shared" ref="J307:U307" si="15">SUM(J254:J306)</f>
        <v>8027</v>
      </c>
      <c r="K307" s="76">
        <f t="shared" si="15"/>
        <v>8107</v>
      </c>
      <c r="L307" s="76">
        <f t="shared" si="15"/>
        <v>8587</v>
      </c>
      <c r="M307" s="76">
        <f t="shared" si="15"/>
        <v>8182</v>
      </c>
      <c r="N307" s="76">
        <f t="shared" si="15"/>
        <v>8282</v>
      </c>
      <c r="O307" s="76">
        <f t="shared" si="15"/>
        <v>8842</v>
      </c>
      <c r="P307" s="76">
        <f t="shared" si="15"/>
        <v>8432</v>
      </c>
      <c r="Q307" s="76">
        <f t="shared" si="15"/>
        <v>8552</v>
      </c>
      <c r="R307" s="76">
        <f t="shared" si="15"/>
        <v>9142</v>
      </c>
      <c r="S307" s="1">
        <f t="shared" si="15"/>
        <v>713.52</v>
      </c>
      <c r="T307" s="1">
        <f t="shared" si="15"/>
        <v>717.02</v>
      </c>
      <c r="U307" s="1">
        <f t="shared" si="15"/>
        <v>771.52</v>
      </c>
    </row>
    <row r="308" s="1" customFormat="1" customHeight="1" spans="1:21">
      <c r="A308" s="6"/>
      <c r="B308" s="74"/>
      <c r="C308" s="75" t="s">
        <v>430</v>
      </c>
      <c r="D308" s="77">
        <f>D464</f>
        <v>0.406959843860305</v>
      </c>
      <c r="E308" s="77">
        <f>D465</f>
        <v>0.402943957896468</v>
      </c>
      <c r="F308" s="77">
        <f>D466</f>
        <v>0.38042001475098</v>
      </c>
      <c r="G308" s="74"/>
      <c r="H308" s="74"/>
      <c r="I308" s="114" t="s">
        <v>431</v>
      </c>
      <c r="J308" s="76">
        <f t="shared" ref="J308:R308" si="16">J307*3</f>
        <v>24081</v>
      </c>
      <c r="K308" s="76">
        <f t="shared" si="16"/>
        <v>24321</v>
      </c>
      <c r="L308" s="76">
        <f t="shared" si="16"/>
        <v>25761</v>
      </c>
      <c r="M308" s="76">
        <f t="shared" si="16"/>
        <v>24546</v>
      </c>
      <c r="N308" s="76">
        <f t="shared" si="16"/>
        <v>24846</v>
      </c>
      <c r="O308" s="76">
        <f t="shared" si="16"/>
        <v>26526</v>
      </c>
      <c r="P308" s="76">
        <f t="shared" si="16"/>
        <v>25296</v>
      </c>
      <c r="Q308" s="76">
        <f t="shared" si="16"/>
        <v>25656</v>
      </c>
      <c r="R308" s="76">
        <f t="shared" si="16"/>
        <v>27426</v>
      </c>
      <c r="S308" s="77">
        <f t="shared" ref="S308:U308" si="17">S307/D307</f>
        <v>0.0728081632653061</v>
      </c>
      <c r="T308" s="77">
        <f t="shared" si="17"/>
        <v>0.073165306122449</v>
      </c>
      <c r="U308" s="77">
        <f t="shared" si="17"/>
        <v>0.0787265306122449</v>
      </c>
    </row>
    <row r="309" s="2" customFormat="1" customHeight="1" spans="1:21">
      <c r="A309" s="14" t="s">
        <v>510</v>
      </c>
      <c r="B309" s="15"/>
      <c r="C309" s="15"/>
      <c r="D309" s="15"/>
      <c r="E309" s="15"/>
      <c r="F309" s="15"/>
      <c r="G309" s="15"/>
      <c r="H309" s="15"/>
      <c r="I309" s="87"/>
      <c r="J309" s="14" t="s">
        <v>307</v>
      </c>
      <c r="K309" s="15"/>
      <c r="L309" s="15"/>
      <c r="M309" s="88" t="s">
        <v>353</v>
      </c>
      <c r="N309" s="89"/>
      <c r="O309" s="89"/>
      <c r="P309" s="14" t="s">
        <v>310</v>
      </c>
      <c r="Q309" s="15"/>
      <c r="R309" s="15"/>
      <c r="S309" s="88" t="s">
        <v>354</v>
      </c>
      <c r="T309" s="89"/>
      <c r="U309" s="89"/>
    </row>
    <row r="310" s="1" customFormat="1" customHeight="1" spans="1:21">
      <c r="A310" s="16" t="s">
        <v>355</v>
      </c>
      <c r="B310" s="17" t="s">
        <v>26</v>
      </c>
      <c r="C310" s="17"/>
      <c r="D310" s="17" t="s">
        <v>27</v>
      </c>
      <c r="E310" s="18" t="s">
        <v>356</v>
      </c>
      <c r="F310" s="18"/>
      <c r="G310" s="17" t="s">
        <v>29</v>
      </c>
      <c r="H310" s="17"/>
      <c r="I310" s="17"/>
      <c r="J310" s="90" t="s">
        <v>27</v>
      </c>
      <c r="K310" s="90" t="s">
        <v>357</v>
      </c>
      <c r="L310" s="91" t="s">
        <v>358</v>
      </c>
      <c r="M310" s="90" t="s">
        <v>27</v>
      </c>
      <c r="N310" s="90" t="s">
        <v>357</v>
      </c>
      <c r="O310" s="91" t="s">
        <v>358</v>
      </c>
      <c r="P310" s="90" t="s">
        <v>27</v>
      </c>
      <c r="Q310" s="90" t="s">
        <v>357</v>
      </c>
      <c r="R310" s="91" t="s">
        <v>358</v>
      </c>
      <c r="S310" s="90" t="s">
        <v>27</v>
      </c>
      <c r="T310" s="90" t="s">
        <v>357</v>
      </c>
      <c r="U310" s="91" t="s">
        <v>358</v>
      </c>
    </row>
    <row r="311" s="1" customFormat="1" customHeight="1" spans="1:21">
      <c r="A311" s="16"/>
      <c r="B311" s="17"/>
      <c r="C311" s="17"/>
      <c r="D311" s="17"/>
      <c r="E311" s="17" t="s">
        <v>359</v>
      </c>
      <c r="F311" s="17" t="s">
        <v>360</v>
      </c>
      <c r="G311" s="17"/>
      <c r="H311" s="17"/>
      <c r="I311" s="17"/>
      <c r="J311" s="90"/>
      <c r="K311" s="90"/>
      <c r="L311" s="92"/>
      <c r="M311" s="90"/>
      <c r="N311" s="90"/>
      <c r="O311" s="92"/>
      <c r="P311" s="90"/>
      <c r="Q311" s="90"/>
      <c r="R311" s="92"/>
      <c r="S311" s="90"/>
      <c r="T311" s="90"/>
      <c r="U311" s="92"/>
    </row>
    <row r="312" s="3" customFormat="1" customHeight="1" spans="1:21">
      <c r="A312" s="19" t="s">
        <v>361</v>
      </c>
      <c r="B312" s="20" t="s">
        <v>32</v>
      </c>
      <c r="C312" s="21" t="s">
        <v>33</v>
      </c>
      <c r="D312" s="22" t="s">
        <v>34</v>
      </c>
      <c r="E312" s="22" t="s">
        <v>34</v>
      </c>
      <c r="F312" s="22" t="s">
        <v>34</v>
      </c>
      <c r="G312" s="23" t="s">
        <v>35</v>
      </c>
      <c r="H312" s="24"/>
      <c r="I312" s="93"/>
      <c r="J312" s="94">
        <v>10</v>
      </c>
      <c r="K312" s="94">
        <v>10</v>
      </c>
      <c r="L312" s="95">
        <v>10</v>
      </c>
      <c r="M312" s="94">
        <v>10</v>
      </c>
      <c r="N312" s="94">
        <v>10</v>
      </c>
      <c r="O312" s="94">
        <v>10</v>
      </c>
      <c r="P312" s="96">
        <v>10</v>
      </c>
      <c r="Q312" s="96">
        <v>10</v>
      </c>
      <c r="R312" s="96">
        <v>10</v>
      </c>
      <c r="S312" s="119"/>
      <c r="T312" s="119"/>
      <c r="U312" s="119"/>
    </row>
    <row r="313" s="3" customFormat="1" customHeight="1" spans="1:21">
      <c r="A313" s="25" t="s">
        <v>362</v>
      </c>
      <c r="B313" s="26" t="s">
        <v>36</v>
      </c>
      <c r="C313" s="27" t="s">
        <v>37</v>
      </c>
      <c r="D313" s="22" t="s">
        <v>34</v>
      </c>
      <c r="E313" s="22" t="s">
        <v>34</v>
      </c>
      <c r="F313" s="22" t="s">
        <v>34</v>
      </c>
      <c r="G313" s="23" t="s">
        <v>38</v>
      </c>
      <c r="H313" s="24"/>
      <c r="I313" s="93"/>
      <c r="J313" s="97">
        <v>10</v>
      </c>
      <c r="K313" s="97">
        <v>10</v>
      </c>
      <c r="L313" s="98">
        <v>10</v>
      </c>
      <c r="M313" s="97">
        <v>15</v>
      </c>
      <c r="N313" s="97">
        <v>15</v>
      </c>
      <c r="O313" s="97">
        <v>15</v>
      </c>
      <c r="P313" s="96">
        <v>15</v>
      </c>
      <c r="Q313" s="96">
        <v>15</v>
      </c>
      <c r="R313" s="96">
        <v>15</v>
      </c>
      <c r="S313" s="119"/>
      <c r="T313" s="119"/>
      <c r="U313" s="119"/>
    </row>
    <row r="314" s="3" customFormat="1" customHeight="1" spans="1:21">
      <c r="A314" s="25" t="s">
        <v>363</v>
      </c>
      <c r="B314" s="26" t="s">
        <v>39</v>
      </c>
      <c r="C314" s="27" t="s">
        <v>40</v>
      </c>
      <c r="D314" s="22" t="s">
        <v>34</v>
      </c>
      <c r="E314" s="22" t="s">
        <v>34</v>
      </c>
      <c r="F314" s="22" t="s">
        <v>34</v>
      </c>
      <c r="G314" s="23" t="s">
        <v>41</v>
      </c>
      <c r="H314" s="24"/>
      <c r="I314" s="93"/>
      <c r="J314" s="97">
        <v>15</v>
      </c>
      <c r="K314" s="97">
        <v>15</v>
      </c>
      <c r="L314" s="98">
        <v>15</v>
      </c>
      <c r="M314" s="97">
        <v>15</v>
      </c>
      <c r="N314" s="97">
        <v>15</v>
      </c>
      <c r="O314" s="97">
        <v>15</v>
      </c>
      <c r="P314" s="96">
        <v>20</v>
      </c>
      <c r="Q314" s="96">
        <v>20</v>
      </c>
      <c r="R314" s="96">
        <v>20</v>
      </c>
      <c r="S314" s="119"/>
      <c r="T314" s="119"/>
      <c r="U314" s="119"/>
    </row>
    <row r="315" s="3" customFormat="1" customHeight="1" spans="1:251">
      <c r="A315" s="25" t="s">
        <v>364</v>
      </c>
      <c r="B315" s="29" t="s">
        <v>42</v>
      </c>
      <c r="C315" s="27" t="s">
        <v>43</v>
      </c>
      <c r="D315" s="22" t="s">
        <v>34</v>
      </c>
      <c r="E315" s="22" t="s">
        <v>34</v>
      </c>
      <c r="F315" s="22" t="s">
        <v>34</v>
      </c>
      <c r="G315" s="23" t="s">
        <v>44</v>
      </c>
      <c r="H315" s="24"/>
      <c r="I315" s="93"/>
      <c r="J315" s="97">
        <v>5</v>
      </c>
      <c r="K315" s="97">
        <v>5</v>
      </c>
      <c r="L315" s="98">
        <v>5</v>
      </c>
      <c r="M315" s="97">
        <v>5</v>
      </c>
      <c r="N315" s="97">
        <v>5</v>
      </c>
      <c r="O315" s="97">
        <v>5</v>
      </c>
      <c r="P315" s="99">
        <v>5</v>
      </c>
      <c r="Q315" s="99">
        <v>5</v>
      </c>
      <c r="R315" s="99">
        <v>5</v>
      </c>
      <c r="S315" s="119"/>
      <c r="T315" s="119"/>
      <c r="U315" s="119"/>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row>
    <row r="316" s="3" customFormat="1" customHeight="1" spans="1:21">
      <c r="A316" s="28" t="s">
        <v>464</v>
      </c>
      <c r="B316" s="30"/>
      <c r="C316" s="27" t="s">
        <v>45</v>
      </c>
      <c r="D316" s="22" t="s">
        <v>34</v>
      </c>
      <c r="E316" s="22" t="s">
        <v>34</v>
      </c>
      <c r="F316" s="22" t="s">
        <v>34</v>
      </c>
      <c r="G316" s="37"/>
      <c r="H316" s="24"/>
      <c r="I316" s="93"/>
      <c r="J316" s="97">
        <v>5</v>
      </c>
      <c r="K316" s="97">
        <v>5</v>
      </c>
      <c r="L316" s="98">
        <v>5</v>
      </c>
      <c r="M316" s="97">
        <v>5</v>
      </c>
      <c r="N316" s="97">
        <v>5</v>
      </c>
      <c r="O316" s="97">
        <v>5</v>
      </c>
      <c r="P316" s="99">
        <v>5</v>
      </c>
      <c r="Q316" s="99">
        <v>5</v>
      </c>
      <c r="R316" s="99">
        <v>5</v>
      </c>
      <c r="S316" s="119"/>
      <c r="T316" s="119"/>
      <c r="U316" s="119"/>
    </row>
    <row r="317" s="3" customFormat="1" customHeight="1" spans="1:251">
      <c r="A317" s="125" t="s">
        <v>490</v>
      </c>
      <c r="B317" s="30"/>
      <c r="C317" s="133" t="s">
        <v>51</v>
      </c>
      <c r="D317" s="83" t="s">
        <v>34</v>
      </c>
      <c r="E317" s="83" t="s">
        <v>34</v>
      </c>
      <c r="F317" s="83" t="s">
        <v>34</v>
      </c>
      <c r="G317" s="84" t="s">
        <v>52</v>
      </c>
      <c r="H317" s="85"/>
      <c r="I317" s="115"/>
      <c r="J317" s="151">
        <v>10</v>
      </c>
      <c r="K317" s="151">
        <v>10</v>
      </c>
      <c r="L317" s="152">
        <v>10</v>
      </c>
      <c r="M317" s="151">
        <v>10</v>
      </c>
      <c r="N317" s="151">
        <v>10</v>
      </c>
      <c r="O317" s="151">
        <v>10</v>
      </c>
      <c r="P317" s="118">
        <v>15</v>
      </c>
      <c r="Q317" s="118">
        <v>15</v>
      </c>
      <c r="R317" s="118">
        <v>15</v>
      </c>
      <c r="S317" s="119"/>
      <c r="T317" s="119"/>
      <c r="U317" s="119"/>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row>
    <row r="318" s="3" customFormat="1" customHeight="1" spans="1:251">
      <c r="A318" s="25" t="s">
        <v>433</v>
      </c>
      <c r="B318" s="30"/>
      <c r="C318" s="27" t="s">
        <v>49</v>
      </c>
      <c r="D318" s="22" t="s">
        <v>34</v>
      </c>
      <c r="E318" s="22" t="s">
        <v>34</v>
      </c>
      <c r="F318" s="22" t="s">
        <v>34</v>
      </c>
      <c r="G318" s="23" t="s">
        <v>50</v>
      </c>
      <c r="H318" s="24"/>
      <c r="I318" s="93"/>
      <c r="J318" s="94">
        <v>10</v>
      </c>
      <c r="K318" s="94">
        <v>10</v>
      </c>
      <c r="L318" s="95">
        <v>10</v>
      </c>
      <c r="M318" s="94">
        <v>10</v>
      </c>
      <c r="N318" s="94">
        <v>10</v>
      </c>
      <c r="O318" s="94">
        <v>10</v>
      </c>
      <c r="P318" s="96">
        <v>10</v>
      </c>
      <c r="Q318" s="96">
        <v>10</v>
      </c>
      <c r="R318" s="96">
        <v>10</v>
      </c>
      <c r="S318" s="119"/>
      <c r="T318" s="119"/>
      <c r="U318" s="119"/>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row>
    <row r="319" s="3" customFormat="1" customHeight="1" spans="1:21">
      <c r="A319" s="153" t="s">
        <v>511</v>
      </c>
      <c r="B319" s="31"/>
      <c r="C319" s="81" t="s">
        <v>259</v>
      </c>
      <c r="D319" s="83" t="s">
        <v>34</v>
      </c>
      <c r="E319" s="83" t="s">
        <v>34</v>
      </c>
      <c r="F319" s="83" t="s">
        <v>34</v>
      </c>
      <c r="G319" s="84" t="s">
        <v>260</v>
      </c>
      <c r="H319" s="85"/>
      <c r="I319" s="115"/>
      <c r="J319" s="147">
        <v>80</v>
      </c>
      <c r="K319" s="147">
        <v>80</v>
      </c>
      <c r="L319" s="147">
        <v>80</v>
      </c>
      <c r="M319" s="147">
        <v>80</v>
      </c>
      <c r="N319" s="147">
        <v>80</v>
      </c>
      <c r="O319" s="147">
        <v>80</v>
      </c>
      <c r="P319" s="147">
        <v>80</v>
      </c>
      <c r="Q319" s="147">
        <v>80</v>
      </c>
      <c r="R319" s="147">
        <v>80</v>
      </c>
      <c r="S319" s="121"/>
      <c r="T319" s="121"/>
      <c r="U319" s="121"/>
    </row>
    <row r="320" s="3" customFormat="1" customHeight="1" spans="1:251">
      <c r="A320" s="25" t="s">
        <v>368</v>
      </c>
      <c r="B320" s="26" t="s">
        <v>55</v>
      </c>
      <c r="C320" s="27" t="s">
        <v>56</v>
      </c>
      <c r="D320" s="22" t="s">
        <v>34</v>
      </c>
      <c r="E320" s="22" t="s">
        <v>34</v>
      </c>
      <c r="F320" s="22" t="s">
        <v>34</v>
      </c>
      <c r="G320" s="23" t="s">
        <v>57</v>
      </c>
      <c r="H320" s="24"/>
      <c r="I320" s="93"/>
      <c r="J320" s="94">
        <v>15</v>
      </c>
      <c r="K320" s="94">
        <v>15</v>
      </c>
      <c r="L320" s="95">
        <v>15</v>
      </c>
      <c r="M320" s="94">
        <v>15</v>
      </c>
      <c r="N320" s="94">
        <v>15</v>
      </c>
      <c r="O320" s="94">
        <v>15</v>
      </c>
      <c r="P320" s="96">
        <v>15</v>
      </c>
      <c r="Q320" s="96">
        <v>15</v>
      </c>
      <c r="R320" s="96">
        <v>15</v>
      </c>
      <c r="S320" s="119"/>
      <c r="T320" s="119"/>
      <c r="U320" s="119"/>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row>
    <row r="321" s="3" customFormat="1" customHeight="1" spans="1:251">
      <c r="A321" s="19" t="s">
        <v>369</v>
      </c>
      <c r="B321" s="33" t="s">
        <v>58</v>
      </c>
      <c r="C321" s="27" t="s">
        <v>59</v>
      </c>
      <c r="D321" s="22" t="s">
        <v>34</v>
      </c>
      <c r="E321" s="22" t="s">
        <v>34</v>
      </c>
      <c r="F321" s="22" t="s">
        <v>34</v>
      </c>
      <c r="G321" s="23" t="s">
        <v>60</v>
      </c>
      <c r="H321" s="24"/>
      <c r="I321" s="93"/>
      <c r="J321" s="94">
        <v>30</v>
      </c>
      <c r="K321" s="94">
        <v>30</v>
      </c>
      <c r="L321" s="95">
        <v>30</v>
      </c>
      <c r="M321" s="94">
        <v>30</v>
      </c>
      <c r="N321" s="94">
        <v>30</v>
      </c>
      <c r="O321" s="94">
        <v>30</v>
      </c>
      <c r="P321" s="96">
        <v>30</v>
      </c>
      <c r="Q321" s="96">
        <v>30</v>
      </c>
      <c r="R321" s="96">
        <v>30</v>
      </c>
      <c r="S321" s="119"/>
      <c r="T321" s="119"/>
      <c r="U321" s="119"/>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row>
    <row r="322" s="3" customFormat="1" customHeight="1" spans="1:251">
      <c r="A322" s="19" t="s">
        <v>370</v>
      </c>
      <c r="B322" s="33" t="s">
        <v>61</v>
      </c>
      <c r="C322" s="34" t="s">
        <v>62</v>
      </c>
      <c r="D322" s="22" t="s">
        <v>34</v>
      </c>
      <c r="E322" s="22" t="s">
        <v>34</v>
      </c>
      <c r="F322" s="22" t="s">
        <v>34</v>
      </c>
      <c r="G322" s="23" t="s">
        <v>63</v>
      </c>
      <c r="H322" s="24"/>
      <c r="I322" s="93"/>
      <c r="J322" s="94">
        <v>0</v>
      </c>
      <c r="K322" s="94">
        <v>0</v>
      </c>
      <c r="L322" s="94">
        <v>0</v>
      </c>
      <c r="M322" s="94">
        <v>0</v>
      </c>
      <c r="N322" s="94">
        <v>0</v>
      </c>
      <c r="O322" s="94">
        <v>0</v>
      </c>
      <c r="P322" s="94">
        <v>0</v>
      </c>
      <c r="Q322" s="94">
        <v>0</v>
      </c>
      <c r="R322" s="94">
        <v>0</v>
      </c>
      <c r="S322" s="119"/>
      <c r="T322" s="119"/>
      <c r="U322" s="119"/>
      <c r="V322" s="3" t="s">
        <v>371</v>
      </c>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row>
    <row r="323" s="3" customFormat="1" customHeight="1" spans="1:251">
      <c r="A323" s="25" t="s">
        <v>372</v>
      </c>
      <c r="B323" s="35" t="s">
        <v>373</v>
      </c>
      <c r="C323" s="27" t="s">
        <v>65</v>
      </c>
      <c r="D323" s="36"/>
      <c r="E323" s="36"/>
      <c r="F323" s="36" t="s">
        <v>34</v>
      </c>
      <c r="G323" s="37" t="s">
        <v>66</v>
      </c>
      <c r="H323" s="38"/>
      <c r="I323" s="100"/>
      <c r="J323" s="101"/>
      <c r="K323" s="101"/>
      <c r="L323" s="101">
        <v>20</v>
      </c>
      <c r="M323" s="101"/>
      <c r="N323" s="101"/>
      <c r="O323" s="101">
        <v>20</v>
      </c>
      <c r="P323" s="102"/>
      <c r="Q323" s="102"/>
      <c r="R323" s="102">
        <v>30</v>
      </c>
      <c r="S323" s="119"/>
      <c r="T323" s="119"/>
      <c r="U323" s="119"/>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row>
    <row r="324" s="3" customFormat="1" customHeight="1" spans="1:251">
      <c r="A324" s="25" t="s">
        <v>374</v>
      </c>
      <c r="B324" s="39"/>
      <c r="C324" s="27" t="s">
        <v>67</v>
      </c>
      <c r="D324" s="40"/>
      <c r="E324" s="40"/>
      <c r="F324" s="40"/>
      <c r="G324" s="41"/>
      <c r="H324" s="42"/>
      <c r="I324" s="103"/>
      <c r="J324" s="104"/>
      <c r="K324" s="104"/>
      <c r="L324" s="104"/>
      <c r="M324" s="104"/>
      <c r="N324" s="104"/>
      <c r="O324" s="104"/>
      <c r="P324" s="105"/>
      <c r="Q324" s="105"/>
      <c r="R324" s="105"/>
      <c r="S324" s="119"/>
      <c r="T324" s="119"/>
      <c r="U324" s="119"/>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row>
    <row r="325" s="3" customFormat="1" customHeight="1" spans="1:251">
      <c r="A325" s="25" t="s">
        <v>375</v>
      </c>
      <c r="B325" s="39"/>
      <c r="C325" s="43" t="s">
        <v>68</v>
      </c>
      <c r="D325" s="44"/>
      <c r="E325" s="27"/>
      <c r="F325" s="22" t="s">
        <v>34</v>
      </c>
      <c r="G325" s="23" t="s">
        <v>69</v>
      </c>
      <c r="H325" s="24"/>
      <c r="I325" s="93"/>
      <c r="J325" s="106"/>
      <c r="K325" s="106"/>
      <c r="L325" s="95">
        <v>100</v>
      </c>
      <c r="M325" s="106"/>
      <c r="N325" s="106"/>
      <c r="O325" s="94">
        <v>180</v>
      </c>
      <c r="P325" s="96"/>
      <c r="Q325" s="96"/>
      <c r="R325" s="96">
        <v>200</v>
      </c>
      <c r="S325" s="119"/>
      <c r="T325" s="119"/>
      <c r="U325" s="119">
        <v>11.5</v>
      </c>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row>
    <row r="326" s="3" customFormat="1" customHeight="1" spans="1:251">
      <c r="A326" s="25" t="s">
        <v>491</v>
      </c>
      <c r="B326" s="54"/>
      <c r="C326" s="179" t="s">
        <v>203</v>
      </c>
      <c r="D326" s="44"/>
      <c r="E326" s="27"/>
      <c r="F326" s="22" t="s">
        <v>34</v>
      </c>
      <c r="G326" s="23" t="s">
        <v>204</v>
      </c>
      <c r="H326" s="24"/>
      <c r="I326" s="93"/>
      <c r="J326" s="106"/>
      <c r="K326" s="106"/>
      <c r="L326" s="95">
        <v>360</v>
      </c>
      <c r="M326" s="106"/>
      <c r="N326" s="106"/>
      <c r="O326" s="94">
        <v>360</v>
      </c>
      <c r="P326" s="96"/>
      <c r="Q326" s="96"/>
      <c r="R326" s="96">
        <v>360</v>
      </c>
      <c r="S326" s="119"/>
      <c r="T326" s="119"/>
      <c r="U326" s="119">
        <v>43</v>
      </c>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row>
    <row r="327" s="3" customFormat="1" customHeight="1" spans="1:251">
      <c r="A327" s="25" t="s">
        <v>376</v>
      </c>
      <c r="B327" s="26" t="s">
        <v>71</v>
      </c>
      <c r="C327" s="27" t="s">
        <v>71</v>
      </c>
      <c r="D327" s="22" t="s">
        <v>34</v>
      </c>
      <c r="E327" s="22" t="s">
        <v>34</v>
      </c>
      <c r="F327" s="22" t="s">
        <v>34</v>
      </c>
      <c r="G327" s="23" t="s">
        <v>72</v>
      </c>
      <c r="H327" s="24"/>
      <c r="I327" s="93"/>
      <c r="J327" s="106">
        <v>40</v>
      </c>
      <c r="K327" s="106">
        <v>40</v>
      </c>
      <c r="L327" s="106">
        <v>40</v>
      </c>
      <c r="M327" s="106">
        <v>40</v>
      </c>
      <c r="N327" s="106">
        <v>40</v>
      </c>
      <c r="O327" s="106">
        <v>40</v>
      </c>
      <c r="P327" s="106">
        <v>40</v>
      </c>
      <c r="Q327" s="106">
        <v>40</v>
      </c>
      <c r="R327" s="106">
        <v>40</v>
      </c>
      <c r="S327" s="121">
        <v>3.5</v>
      </c>
      <c r="T327" s="121">
        <v>3.5</v>
      </c>
      <c r="U327" s="121">
        <v>3.5</v>
      </c>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row>
    <row r="328" s="3" customFormat="1" customHeight="1" spans="1:251">
      <c r="A328" s="25" t="s">
        <v>377</v>
      </c>
      <c r="B328" s="26" t="s">
        <v>378</v>
      </c>
      <c r="C328" s="27" t="s">
        <v>74</v>
      </c>
      <c r="D328" s="22" t="s">
        <v>34</v>
      </c>
      <c r="E328" s="22" t="s">
        <v>34</v>
      </c>
      <c r="F328" s="22" t="s">
        <v>34</v>
      </c>
      <c r="G328" s="23" t="s">
        <v>75</v>
      </c>
      <c r="H328" s="24"/>
      <c r="I328" s="93"/>
      <c r="J328" s="94">
        <v>12</v>
      </c>
      <c r="K328" s="94">
        <v>12</v>
      </c>
      <c r="L328" s="95">
        <v>12</v>
      </c>
      <c r="M328" s="94">
        <v>12</v>
      </c>
      <c r="N328" s="94">
        <v>12</v>
      </c>
      <c r="O328" s="94">
        <v>12</v>
      </c>
      <c r="P328" s="96">
        <v>15</v>
      </c>
      <c r="Q328" s="96">
        <v>15</v>
      </c>
      <c r="R328" s="96">
        <v>15</v>
      </c>
      <c r="S328" s="119" t="s">
        <v>379</v>
      </c>
      <c r="T328" s="119" t="s">
        <v>379</v>
      </c>
      <c r="U328" s="119" t="s">
        <v>379</v>
      </c>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row>
    <row r="329" s="3" customFormat="1" ht="44.25" customHeight="1" spans="1:251">
      <c r="A329" s="25" t="s">
        <v>380</v>
      </c>
      <c r="B329" s="26" t="s">
        <v>76</v>
      </c>
      <c r="C329" s="27" t="s">
        <v>381</v>
      </c>
      <c r="D329" s="22" t="s">
        <v>34</v>
      </c>
      <c r="E329" s="22" t="s">
        <v>34</v>
      </c>
      <c r="F329" s="22" t="s">
        <v>34</v>
      </c>
      <c r="G329" s="23" t="s">
        <v>382</v>
      </c>
      <c r="H329" s="24"/>
      <c r="I329" s="93"/>
      <c r="J329" s="106">
        <v>110</v>
      </c>
      <c r="K329" s="106">
        <v>110</v>
      </c>
      <c r="L329" s="107">
        <v>110</v>
      </c>
      <c r="M329" s="106">
        <v>110</v>
      </c>
      <c r="N329" s="106">
        <v>110</v>
      </c>
      <c r="O329" s="106">
        <v>110</v>
      </c>
      <c r="P329" s="108">
        <v>110</v>
      </c>
      <c r="Q329" s="108">
        <v>110</v>
      </c>
      <c r="R329" s="108">
        <v>110</v>
      </c>
      <c r="S329" s="121">
        <v>2.13</v>
      </c>
      <c r="T329" s="121">
        <v>2.13</v>
      </c>
      <c r="U329" s="121">
        <v>2.13</v>
      </c>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row>
    <row r="330" s="3" customFormat="1" customHeight="1" spans="1:251">
      <c r="A330" s="25" t="s">
        <v>383</v>
      </c>
      <c r="B330" s="47" t="s">
        <v>95</v>
      </c>
      <c r="C330" s="27" t="s">
        <v>96</v>
      </c>
      <c r="D330" s="22" t="s">
        <v>34</v>
      </c>
      <c r="E330" s="22" t="s">
        <v>34</v>
      </c>
      <c r="F330" s="22" t="s">
        <v>34</v>
      </c>
      <c r="G330" s="23" t="s">
        <v>97</v>
      </c>
      <c r="H330" s="24"/>
      <c r="I330" s="93"/>
      <c r="J330" s="106">
        <v>10</v>
      </c>
      <c r="K330" s="106">
        <v>10</v>
      </c>
      <c r="L330" s="107">
        <v>10</v>
      </c>
      <c r="M330" s="106">
        <v>10</v>
      </c>
      <c r="N330" s="106">
        <v>10</v>
      </c>
      <c r="O330" s="106">
        <v>10</v>
      </c>
      <c r="P330" s="108">
        <v>10</v>
      </c>
      <c r="Q330" s="108">
        <v>10</v>
      </c>
      <c r="R330" s="108">
        <v>10</v>
      </c>
      <c r="S330" s="121">
        <v>0.09</v>
      </c>
      <c r="T330" s="121">
        <v>0.09</v>
      </c>
      <c r="U330" s="121">
        <v>0.09</v>
      </c>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row>
    <row r="331" s="3" customFormat="1" customHeight="1" spans="1:251">
      <c r="A331" s="19" t="s">
        <v>434</v>
      </c>
      <c r="B331" s="126"/>
      <c r="C331" s="27" t="s">
        <v>98</v>
      </c>
      <c r="D331" s="22" t="s">
        <v>34</v>
      </c>
      <c r="E331" s="22" t="s">
        <v>34</v>
      </c>
      <c r="F331" s="22" t="s">
        <v>34</v>
      </c>
      <c r="G331" s="23" t="s">
        <v>99</v>
      </c>
      <c r="H331" s="24"/>
      <c r="I331" s="93"/>
      <c r="J331" s="94">
        <v>60</v>
      </c>
      <c r="K331" s="94">
        <v>60</v>
      </c>
      <c r="L331" s="95">
        <v>60</v>
      </c>
      <c r="M331" s="94">
        <v>60</v>
      </c>
      <c r="N331" s="94">
        <v>60</v>
      </c>
      <c r="O331" s="94">
        <v>60</v>
      </c>
      <c r="P331" s="96">
        <v>80</v>
      </c>
      <c r="Q331" s="96">
        <v>80</v>
      </c>
      <c r="R331" s="96">
        <v>80</v>
      </c>
      <c r="S331" s="119">
        <v>2.1</v>
      </c>
      <c r="T331" s="119">
        <v>2.1</v>
      </c>
      <c r="U331" s="119">
        <v>2.1</v>
      </c>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row>
    <row r="332" s="3" customFormat="1" ht="36.75" customHeight="1" spans="1:251">
      <c r="A332" s="22" t="s">
        <v>505</v>
      </c>
      <c r="B332" s="26" t="s">
        <v>506</v>
      </c>
      <c r="C332" s="21" t="s">
        <v>261</v>
      </c>
      <c r="D332" s="22" t="s">
        <v>34</v>
      </c>
      <c r="E332" s="22" t="s">
        <v>34</v>
      </c>
      <c r="F332" s="22" t="s">
        <v>34</v>
      </c>
      <c r="G332" s="71" t="s">
        <v>262</v>
      </c>
      <c r="H332" s="71"/>
      <c r="I332" s="71"/>
      <c r="J332" s="106">
        <v>900</v>
      </c>
      <c r="K332" s="106">
        <v>900</v>
      </c>
      <c r="L332" s="106">
        <v>900</v>
      </c>
      <c r="M332" s="106">
        <v>900</v>
      </c>
      <c r="N332" s="106">
        <v>900</v>
      </c>
      <c r="O332" s="106">
        <v>900</v>
      </c>
      <c r="P332" s="106">
        <v>900</v>
      </c>
      <c r="Q332" s="106">
        <v>900</v>
      </c>
      <c r="R332" s="106">
        <v>900</v>
      </c>
      <c r="S332" s="121">
        <v>150</v>
      </c>
      <c r="T332" s="121">
        <v>150</v>
      </c>
      <c r="U332" s="121">
        <v>150</v>
      </c>
      <c r="V332" s="120" t="s">
        <v>450</v>
      </c>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row>
    <row r="333" s="3" customFormat="1" customHeight="1" spans="1:251">
      <c r="A333" s="19" t="s">
        <v>492</v>
      </c>
      <c r="B333" s="33" t="s">
        <v>385</v>
      </c>
      <c r="C333" s="127" t="s">
        <v>493</v>
      </c>
      <c r="D333" s="22" t="s">
        <v>34</v>
      </c>
      <c r="E333" s="22" t="s">
        <v>34</v>
      </c>
      <c r="F333" s="22" t="s">
        <v>34</v>
      </c>
      <c r="G333" s="23" t="s">
        <v>437</v>
      </c>
      <c r="H333" s="24"/>
      <c r="I333" s="93"/>
      <c r="J333" s="97">
        <v>150</v>
      </c>
      <c r="K333" s="97">
        <v>150</v>
      </c>
      <c r="L333" s="98">
        <v>150</v>
      </c>
      <c r="M333" s="97">
        <v>160</v>
      </c>
      <c r="N333" s="97">
        <v>160</v>
      </c>
      <c r="O333" s="97">
        <v>160</v>
      </c>
      <c r="P333" s="96">
        <v>184</v>
      </c>
      <c r="Q333" s="96">
        <v>184</v>
      </c>
      <c r="R333" s="96">
        <v>184</v>
      </c>
      <c r="S333" s="119" t="s">
        <v>379</v>
      </c>
      <c r="T333" s="119" t="s">
        <v>379</v>
      </c>
      <c r="U333" s="119" t="s">
        <v>379</v>
      </c>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row>
    <row r="334" s="3" customFormat="1" customHeight="1" spans="1:251">
      <c r="A334" s="19" t="s">
        <v>393</v>
      </c>
      <c r="B334" s="33" t="s">
        <v>110</v>
      </c>
      <c r="C334" s="21" t="s">
        <v>394</v>
      </c>
      <c r="D334" s="22" t="s">
        <v>34</v>
      </c>
      <c r="E334" s="22" t="s">
        <v>34</v>
      </c>
      <c r="F334" s="22" t="s">
        <v>34</v>
      </c>
      <c r="G334" s="55"/>
      <c r="H334" s="24"/>
      <c r="I334" s="93"/>
      <c r="J334" s="94">
        <v>30</v>
      </c>
      <c r="K334" s="94">
        <v>30</v>
      </c>
      <c r="L334" s="95">
        <v>30</v>
      </c>
      <c r="M334" s="94">
        <v>30</v>
      </c>
      <c r="N334" s="94">
        <v>30</v>
      </c>
      <c r="O334" s="94">
        <v>30</v>
      </c>
      <c r="P334" s="96">
        <v>40</v>
      </c>
      <c r="Q334" s="96">
        <v>40</v>
      </c>
      <c r="R334" s="96">
        <v>40</v>
      </c>
      <c r="S334" s="119">
        <v>1.47</v>
      </c>
      <c r="T334" s="119">
        <v>1.47</v>
      </c>
      <c r="U334" s="119">
        <v>1.47</v>
      </c>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row>
    <row r="335" s="3" customFormat="1" customHeight="1" spans="1:251">
      <c r="A335" s="19" t="s">
        <v>507</v>
      </c>
      <c r="B335" s="33" t="s">
        <v>110</v>
      </c>
      <c r="C335" s="21" t="s">
        <v>240</v>
      </c>
      <c r="D335" s="22" t="s">
        <v>34</v>
      </c>
      <c r="E335" s="22" t="s">
        <v>34</v>
      </c>
      <c r="F335" s="22" t="s">
        <v>34</v>
      </c>
      <c r="G335" s="23" t="s">
        <v>241</v>
      </c>
      <c r="H335" s="24"/>
      <c r="I335" s="93"/>
      <c r="J335" s="94">
        <v>60</v>
      </c>
      <c r="K335" s="94">
        <v>60</v>
      </c>
      <c r="L335" s="95">
        <v>60</v>
      </c>
      <c r="M335" s="94">
        <v>60</v>
      </c>
      <c r="N335" s="94">
        <v>60</v>
      </c>
      <c r="O335" s="94">
        <v>60</v>
      </c>
      <c r="P335" s="96">
        <v>60</v>
      </c>
      <c r="Q335" s="96">
        <v>60</v>
      </c>
      <c r="R335" s="96">
        <v>60</v>
      </c>
      <c r="S335" s="119">
        <v>3</v>
      </c>
      <c r="T335" s="119">
        <v>3</v>
      </c>
      <c r="U335" s="119">
        <v>3</v>
      </c>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row>
    <row r="336" s="3" customFormat="1" customHeight="1" spans="1:21">
      <c r="A336" s="125" t="s">
        <v>494</v>
      </c>
      <c r="B336" s="33" t="s">
        <v>117</v>
      </c>
      <c r="C336" s="163" t="s">
        <v>212</v>
      </c>
      <c r="D336" s="83" t="s">
        <v>34</v>
      </c>
      <c r="E336" s="83" t="s">
        <v>34</v>
      </c>
      <c r="F336" s="83" t="s">
        <v>34</v>
      </c>
      <c r="G336" s="84" t="s">
        <v>495</v>
      </c>
      <c r="H336" s="85"/>
      <c r="I336" s="115"/>
      <c r="J336" s="151">
        <v>60</v>
      </c>
      <c r="K336" s="151">
        <v>60</v>
      </c>
      <c r="L336" s="152">
        <v>60</v>
      </c>
      <c r="M336" s="151">
        <v>65</v>
      </c>
      <c r="N336" s="151">
        <v>65</v>
      </c>
      <c r="O336" s="151">
        <v>65</v>
      </c>
      <c r="P336" s="118">
        <v>80</v>
      </c>
      <c r="Q336" s="118">
        <v>80</v>
      </c>
      <c r="R336" s="118">
        <v>80</v>
      </c>
      <c r="S336" s="119" t="s">
        <v>379</v>
      </c>
      <c r="T336" s="119" t="s">
        <v>379</v>
      </c>
      <c r="U336" s="119" t="s">
        <v>379</v>
      </c>
    </row>
    <row r="337" s="3" customFormat="1" customHeight="1" spans="1:21">
      <c r="A337" s="19" t="s">
        <v>438</v>
      </c>
      <c r="B337" s="33"/>
      <c r="C337" s="56" t="s">
        <v>118</v>
      </c>
      <c r="D337" s="22" t="s">
        <v>34</v>
      </c>
      <c r="E337" s="22" t="s">
        <v>34</v>
      </c>
      <c r="F337" s="22" t="s">
        <v>34</v>
      </c>
      <c r="G337" s="64" t="s">
        <v>439</v>
      </c>
      <c r="H337" s="65"/>
      <c r="I337" s="112"/>
      <c r="J337" s="94">
        <v>40</v>
      </c>
      <c r="K337" s="94">
        <v>40</v>
      </c>
      <c r="L337" s="95">
        <v>40</v>
      </c>
      <c r="M337" s="94">
        <v>40</v>
      </c>
      <c r="N337" s="94">
        <v>40</v>
      </c>
      <c r="O337" s="94">
        <v>40</v>
      </c>
      <c r="P337" s="96">
        <v>55</v>
      </c>
      <c r="Q337" s="96">
        <v>55</v>
      </c>
      <c r="R337" s="96">
        <v>55</v>
      </c>
      <c r="S337" s="119">
        <v>1.33</v>
      </c>
      <c r="T337" s="119">
        <v>1.33</v>
      </c>
      <c r="U337" s="119">
        <v>1.33</v>
      </c>
    </row>
    <row r="338" s="3" customFormat="1" customHeight="1" spans="1:22">
      <c r="A338" s="125" t="s">
        <v>496</v>
      </c>
      <c r="B338" s="33"/>
      <c r="C338" s="131" t="s">
        <v>214</v>
      </c>
      <c r="D338" s="83" t="s">
        <v>34</v>
      </c>
      <c r="E338" s="83" t="s">
        <v>34</v>
      </c>
      <c r="F338" s="83" t="s">
        <v>34</v>
      </c>
      <c r="G338" s="129" t="s">
        <v>215</v>
      </c>
      <c r="H338" s="130"/>
      <c r="I338" s="150"/>
      <c r="J338" s="116">
        <v>36</v>
      </c>
      <c r="K338" s="116">
        <v>36</v>
      </c>
      <c r="L338" s="117">
        <v>36</v>
      </c>
      <c r="M338" s="116">
        <v>36</v>
      </c>
      <c r="N338" s="116">
        <v>36</v>
      </c>
      <c r="O338" s="116">
        <v>36</v>
      </c>
      <c r="P338" s="118">
        <v>40</v>
      </c>
      <c r="Q338" s="118">
        <v>40</v>
      </c>
      <c r="R338" s="118">
        <v>40</v>
      </c>
      <c r="S338" s="119">
        <v>2.3</v>
      </c>
      <c r="T338" s="119">
        <v>2.3</v>
      </c>
      <c r="U338" s="119">
        <v>2.3</v>
      </c>
      <c r="V338" s="3">
        <v>5.6</v>
      </c>
    </row>
    <row r="339" s="3" customFormat="1" customHeight="1" spans="1:21">
      <c r="A339" s="19" t="s">
        <v>395</v>
      </c>
      <c r="B339" s="33"/>
      <c r="C339" s="56" t="s">
        <v>120</v>
      </c>
      <c r="D339" s="22" t="s">
        <v>34</v>
      </c>
      <c r="E339" s="22" t="s">
        <v>34</v>
      </c>
      <c r="F339" s="22" t="s">
        <v>34</v>
      </c>
      <c r="G339" s="23" t="s">
        <v>121</v>
      </c>
      <c r="H339" s="24"/>
      <c r="I339" s="93"/>
      <c r="J339" s="97">
        <v>100</v>
      </c>
      <c r="K339" s="97">
        <v>100</v>
      </c>
      <c r="L339" s="98">
        <v>100</v>
      </c>
      <c r="M339" s="97">
        <v>100</v>
      </c>
      <c r="N339" s="97">
        <v>100</v>
      </c>
      <c r="O339" s="97">
        <v>100</v>
      </c>
      <c r="P339" s="96">
        <v>120</v>
      </c>
      <c r="Q339" s="96">
        <v>120</v>
      </c>
      <c r="R339" s="96">
        <v>120</v>
      </c>
      <c r="S339" s="119"/>
      <c r="T339" s="119"/>
      <c r="U339" s="119"/>
    </row>
    <row r="340" s="3" customFormat="1" customHeight="1" spans="1:251">
      <c r="A340" s="19" t="s">
        <v>440</v>
      </c>
      <c r="B340" s="54"/>
      <c r="C340" s="174" t="s">
        <v>122</v>
      </c>
      <c r="D340" s="22" t="s">
        <v>34</v>
      </c>
      <c r="E340" s="22" t="s">
        <v>34</v>
      </c>
      <c r="F340" s="22" t="s">
        <v>34</v>
      </c>
      <c r="G340" s="23" t="s">
        <v>123</v>
      </c>
      <c r="H340" s="24"/>
      <c r="I340" s="93"/>
      <c r="J340" s="94">
        <v>120</v>
      </c>
      <c r="K340" s="94">
        <v>120</v>
      </c>
      <c r="L340" s="95">
        <v>120</v>
      </c>
      <c r="M340" s="94">
        <v>120</v>
      </c>
      <c r="N340" s="94">
        <v>120</v>
      </c>
      <c r="O340" s="94">
        <v>120</v>
      </c>
      <c r="P340" s="96">
        <v>160</v>
      </c>
      <c r="Q340" s="96">
        <v>160</v>
      </c>
      <c r="R340" s="96">
        <v>160</v>
      </c>
      <c r="S340" s="119"/>
      <c r="T340" s="119"/>
      <c r="U340" s="119"/>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row>
    <row r="341" s="3" customFormat="1" customHeight="1" spans="1:21">
      <c r="A341" s="125" t="s">
        <v>512</v>
      </c>
      <c r="B341" s="139" t="s">
        <v>117</v>
      </c>
      <c r="C341" s="180" t="s">
        <v>263</v>
      </c>
      <c r="D341" s="83" t="s">
        <v>34</v>
      </c>
      <c r="E341" s="83" t="s">
        <v>34</v>
      </c>
      <c r="F341" s="83" t="s">
        <v>34</v>
      </c>
      <c r="G341" s="129" t="s">
        <v>264</v>
      </c>
      <c r="H341" s="130"/>
      <c r="I341" s="150"/>
      <c r="J341" s="116">
        <v>160</v>
      </c>
      <c r="K341" s="116">
        <v>160</v>
      </c>
      <c r="L341" s="117">
        <v>160</v>
      </c>
      <c r="M341" s="116">
        <v>160</v>
      </c>
      <c r="N341" s="116">
        <v>160</v>
      </c>
      <c r="O341" s="116">
        <v>160</v>
      </c>
      <c r="P341" s="118">
        <v>200</v>
      </c>
      <c r="Q341" s="118">
        <v>200</v>
      </c>
      <c r="R341" s="118">
        <v>200</v>
      </c>
      <c r="S341" s="119">
        <v>9</v>
      </c>
      <c r="T341" s="119">
        <v>9</v>
      </c>
      <c r="U341" s="119">
        <v>9</v>
      </c>
    </row>
    <row r="342" s="3" customFormat="1" customHeight="1" spans="1:22">
      <c r="A342" s="83" t="s">
        <v>513</v>
      </c>
      <c r="B342" s="124" t="s">
        <v>514</v>
      </c>
      <c r="C342" s="138" t="s">
        <v>515</v>
      </c>
      <c r="D342" s="83" t="s">
        <v>34</v>
      </c>
      <c r="E342" s="83" t="s">
        <v>34</v>
      </c>
      <c r="F342" s="83" t="s">
        <v>34</v>
      </c>
      <c r="G342" s="176" t="s">
        <v>266</v>
      </c>
      <c r="H342" s="176"/>
      <c r="I342" s="176"/>
      <c r="J342" s="147">
        <v>400</v>
      </c>
      <c r="K342" s="147">
        <v>400</v>
      </c>
      <c r="L342" s="147">
        <v>400</v>
      </c>
      <c r="M342" s="147">
        <v>400</v>
      </c>
      <c r="N342" s="147">
        <v>400</v>
      </c>
      <c r="O342" s="147">
        <v>400</v>
      </c>
      <c r="P342" s="147">
        <v>400</v>
      </c>
      <c r="Q342" s="147">
        <v>400</v>
      </c>
      <c r="R342" s="147">
        <v>400</v>
      </c>
      <c r="S342" s="121"/>
      <c r="T342" s="121"/>
      <c r="U342" s="121"/>
      <c r="V342" s="120" t="s">
        <v>450</v>
      </c>
    </row>
    <row r="343" s="3" customFormat="1" customHeight="1" spans="1:251">
      <c r="A343" s="19" t="s">
        <v>396</v>
      </c>
      <c r="B343" s="33" t="s">
        <v>397</v>
      </c>
      <c r="C343" s="34" t="s">
        <v>398</v>
      </c>
      <c r="D343" s="22" t="s">
        <v>34</v>
      </c>
      <c r="E343" s="22"/>
      <c r="F343" s="22"/>
      <c r="G343" s="59" t="s">
        <v>399</v>
      </c>
      <c r="H343" s="59"/>
      <c r="I343" s="59"/>
      <c r="J343" s="94">
        <v>400</v>
      </c>
      <c r="K343" s="106"/>
      <c r="L343" s="94"/>
      <c r="M343" s="94">
        <v>450</v>
      </c>
      <c r="N343" s="94"/>
      <c r="O343" s="94"/>
      <c r="P343" s="94">
        <v>450</v>
      </c>
      <c r="Q343" s="94"/>
      <c r="R343" s="94"/>
      <c r="S343" s="119">
        <v>110.1</v>
      </c>
      <c r="T343" s="119"/>
      <c r="U343" s="119"/>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row>
    <row r="344" s="3" customFormat="1" customHeight="1" spans="1:251">
      <c r="A344" s="60" t="s">
        <v>400</v>
      </c>
      <c r="B344" s="33" t="s">
        <v>401</v>
      </c>
      <c r="C344" s="34" t="s">
        <v>402</v>
      </c>
      <c r="D344" s="22"/>
      <c r="E344" s="22" t="s">
        <v>34</v>
      </c>
      <c r="F344" s="22" t="s">
        <v>34</v>
      </c>
      <c r="G344" s="59" t="s">
        <v>403</v>
      </c>
      <c r="H344" s="59"/>
      <c r="I344" s="59"/>
      <c r="J344" s="94"/>
      <c r="K344" s="94">
        <v>400</v>
      </c>
      <c r="L344" s="94">
        <v>400</v>
      </c>
      <c r="M344" s="94"/>
      <c r="N344" s="94">
        <v>450</v>
      </c>
      <c r="O344" s="94">
        <v>450</v>
      </c>
      <c r="P344" s="94"/>
      <c r="Q344" s="94">
        <v>450</v>
      </c>
      <c r="R344" s="94">
        <v>450</v>
      </c>
      <c r="S344" s="119"/>
      <c r="T344" s="119">
        <v>113.6</v>
      </c>
      <c r="U344" s="119">
        <v>113.6</v>
      </c>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row>
    <row r="345" s="3" customFormat="1" customHeight="1" spans="1:21">
      <c r="A345" s="125" t="s">
        <v>516</v>
      </c>
      <c r="B345" s="132" t="s">
        <v>267</v>
      </c>
      <c r="C345" s="181" t="s">
        <v>268</v>
      </c>
      <c r="D345" s="83" t="s">
        <v>34</v>
      </c>
      <c r="E345" s="83" t="s">
        <v>34</v>
      </c>
      <c r="F345" s="83" t="s">
        <v>34</v>
      </c>
      <c r="G345" s="84" t="s">
        <v>269</v>
      </c>
      <c r="H345" s="85"/>
      <c r="I345" s="115"/>
      <c r="J345" s="116">
        <v>230</v>
      </c>
      <c r="K345" s="116">
        <v>230</v>
      </c>
      <c r="L345" s="117">
        <v>230</v>
      </c>
      <c r="M345" s="116">
        <v>230</v>
      </c>
      <c r="N345" s="116">
        <v>230</v>
      </c>
      <c r="O345" s="116">
        <v>230</v>
      </c>
      <c r="P345" s="118">
        <v>230</v>
      </c>
      <c r="Q345" s="118">
        <v>230</v>
      </c>
      <c r="R345" s="118">
        <v>230</v>
      </c>
      <c r="S345" s="119">
        <v>25.3</v>
      </c>
      <c r="T345" s="119">
        <v>25.3</v>
      </c>
      <c r="U345" s="119">
        <v>25.3</v>
      </c>
    </row>
    <row r="346" s="3" customFormat="1" customHeight="1" spans="1:251">
      <c r="A346" s="166">
        <v>89827</v>
      </c>
      <c r="B346" s="70" t="s">
        <v>406</v>
      </c>
      <c r="C346" s="21" t="s">
        <v>449</v>
      </c>
      <c r="D346" s="166" t="s">
        <v>34</v>
      </c>
      <c r="E346" s="166" t="s">
        <v>34</v>
      </c>
      <c r="F346" s="166" t="s">
        <v>34</v>
      </c>
      <c r="G346" s="23" t="s">
        <v>148</v>
      </c>
      <c r="H346" s="24"/>
      <c r="I346" s="93"/>
      <c r="J346" s="169">
        <v>130</v>
      </c>
      <c r="K346" s="169">
        <v>130</v>
      </c>
      <c r="L346" s="169">
        <v>130</v>
      </c>
      <c r="M346" s="169">
        <v>150</v>
      </c>
      <c r="N346" s="169">
        <v>150</v>
      </c>
      <c r="O346" s="169">
        <v>150</v>
      </c>
      <c r="P346" s="169">
        <v>150</v>
      </c>
      <c r="Q346" s="169">
        <v>150</v>
      </c>
      <c r="R346" s="169">
        <v>150</v>
      </c>
      <c r="S346" s="157">
        <v>30</v>
      </c>
      <c r="T346" s="157">
        <v>30</v>
      </c>
      <c r="U346" s="157">
        <v>30</v>
      </c>
      <c r="V346" s="3" t="s">
        <v>450</v>
      </c>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row>
    <row r="347" s="3" customFormat="1" customHeight="1" spans="1:251">
      <c r="A347" s="22" t="s">
        <v>451</v>
      </c>
      <c r="B347" s="70" t="s">
        <v>452</v>
      </c>
      <c r="C347" s="21" t="s">
        <v>149</v>
      </c>
      <c r="D347" s="22" t="s">
        <v>34</v>
      </c>
      <c r="E347" s="22" t="s">
        <v>34</v>
      </c>
      <c r="F347" s="22" t="s">
        <v>34</v>
      </c>
      <c r="G347" s="23" t="s">
        <v>150</v>
      </c>
      <c r="H347" s="24"/>
      <c r="I347" s="93"/>
      <c r="J347" s="106">
        <v>99</v>
      </c>
      <c r="K347" s="106">
        <v>99</v>
      </c>
      <c r="L347" s="106">
        <v>99</v>
      </c>
      <c r="M347" s="106">
        <v>99</v>
      </c>
      <c r="N347" s="106">
        <v>99</v>
      </c>
      <c r="O347" s="106">
        <v>99</v>
      </c>
      <c r="P347" s="106">
        <v>99</v>
      </c>
      <c r="Q347" s="106">
        <v>99</v>
      </c>
      <c r="R347" s="106">
        <v>99</v>
      </c>
      <c r="S347" s="121">
        <v>20</v>
      </c>
      <c r="T347" s="121">
        <v>20</v>
      </c>
      <c r="U347" s="121">
        <v>20</v>
      </c>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row>
    <row r="348" s="3" customFormat="1" customHeight="1" spans="1:251">
      <c r="A348" s="62">
        <v>66526</v>
      </c>
      <c r="B348" s="63" t="s">
        <v>408</v>
      </c>
      <c r="C348" s="27" t="s">
        <v>231</v>
      </c>
      <c r="D348" s="22" t="s">
        <v>34</v>
      </c>
      <c r="E348" s="22" t="s">
        <v>34</v>
      </c>
      <c r="F348" s="22" t="s">
        <v>34</v>
      </c>
      <c r="G348" s="64" t="s">
        <v>232</v>
      </c>
      <c r="H348" s="65"/>
      <c r="I348" s="112"/>
      <c r="J348" s="94">
        <v>96</v>
      </c>
      <c r="K348" s="94">
        <v>96</v>
      </c>
      <c r="L348" s="95">
        <v>96</v>
      </c>
      <c r="M348" s="94">
        <v>106</v>
      </c>
      <c r="N348" s="94">
        <v>106</v>
      </c>
      <c r="O348" s="94">
        <v>106</v>
      </c>
      <c r="P348" s="96">
        <v>120</v>
      </c>
      <c r="Q348" s="96">
        <v>120</v>
      </c>
      <c r="R348" s="96">
        <v>120</v>
      </c>
      <c r="S348" s="119">
        <v>12.76</v>
      </c>
      <c r="T348" s="119">
        <v>12.76</v>
      </c>
      <c r="U348" s="119">
        <v>12.76</v>
      </c>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row>
    <row r="349" s="3" customFormat="1" customHeight="1" spans="1:251">
      <c r="A349" s="22" t="s">
        <v>497</v>
      </c>
      <c r="B349" s="26" t="s">
        <v>498</v>
      </c>
      <c r="C349" s="44" t="s">
        <v>233</v>
      </c>
      <c r="D349" s="22" t="s">
        <v>34</v>
      </c>
      <c r="E349" s="22" t="s">
        <v>34</v>
      </c>
      <c r="F349" s="22" t="s">
        <v>34</v>
      </c>
      <c r="G349" s="64" t="s">
        <v>234</v>
      </c>
      <c r="H349" s="65"/>
      <c r="I349" s="112"/>
      <c r="J349" s="106">
        <v>120</v>
      </c>
      <c r="K349" s="106">
        <v>120</v>
      </c>
      <c r="L349" s="106">
        <v>120</v>
      </c>
      <c r="M349" s="106">
        <v>150</v>
      </c>
      <c r="N349" s="106">
        <v>150</v>
      </c>
      <c r="O349" s="106">
        <v>150</v>
      </c>
      <c r="P349" s="22">
        <v>150</v>
      </c>
      <c r="Q349" s="22">
        <v>150</v>
      </c>
      <c r="R349" s="22">
        <v>150</v>
      </c>
      <c r="S349" s="121">
        <v>30</v>
      </c>
      <c r="T349" s="121">
        <v>30</v>
      </c>
      <c r="U349" s="121">
        <v>30</v>
      </c>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row>
    <row r="350" s="3" customFormat="1" customHeight="1" spans="1:251">
      <c r="A350" s="25" t="s">
        <v>409</v>
      </c>
      <c r="B350" s="29" t="s">
        <v>151</v>
      </c>
      <c r="C350" s="27" t="s">
        <v>152</v>
      </c>
      <c r="D350" s="22" t="s">
        <v>34</v>
      </c>
      <c r="E350" s="22" t="s">
        <v>34</v>
      </c>
      <c r="F350" s="22" t="s">
        <v>34</v>
      </c>
      <c r="G350" s="66" t="s">
        <v>410</v>
      </c>
      <c r="H350" s="66"/>
      <c r="I350" s="66"/>
      <c r="J350" s="106">
        <v>70</v>
      </c>
      <c r="K350" s="106">
        <v>70</v>
      </c>
      <c r="L350" s="106">
        <v>70</v>
      </c>
      <c r="M350" s="106">
        <v>70</v>
      </c>
      <c r="N350" s="106">
        <v>70</v>
      </c>
      <c r="O350" s="106">
        <v>70</v>
      </c>
      <c r="P350" s="96">
        <v>80</v>
      </c>
      <c r="Q350" s="96">
        <v>80</v>
      </c>
      <c r="R350" s="96">
        <v>80</v>
      </c>
      <c r="S350" s="119"/>
      <c r="T350" s="119"/>
      <c r="U350" s="119"/>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row>
    <row r="351" s="3" customFormat="1" customHeight="1" spans="1:251">
      <c r="A351" s="19" t="s">
        <v>411</v>
      </c>
      <c r="B351" s="30"/>
      <c r="C351" s="32" t="s">
        <v>154</v>
      </c>
      <c r="D351" s="22" t="s">
        <v>34</v>
      </c>
      <c r="E351" s="22" t="s">
        <v>34</v>
      </c>
      <c r="F351" s="22" t="s">
        <v>34</v>
      </c>
      <c r="G351" s="66" t="s">
        <v>155</v>
      </c>
      <c r="H351" s="66"/>
      <c r="I351" s="66"/>
      <c r="J351" s="97">
        <v>60</v>
      </c>
      <c r="K351" s="97">
        <v>60</v>
      </c>
      <c r="L351" s="97">
        <v>60</v>
      </c>
      <c r="M351" s="106">
        <v>70</v>
      </c>
      <c r="N351" s="106">
        <v>70</v>
      </c>
      <c r="O351" s="106">
        <v>70</v>
      </c>
      <c r="P351" s="96">
        <v>80</v>
      </c>
      <c r="Q351" s="96">
        <v>80</v>
      </c>
      <c r="R351" s="96">
        <v>80</v>
      </c>
      <c r="S351" s="119"/>
      <c r="T351" s="119"/>
      <c r="U351" s="119"/>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row>
    <row r="352" s="3" customFormat="1" customHeight="1" spans="1:251">
      <c r="A352" s="25" t="s">
        <v>412</v>
      </c>
      <c r="B352" s="30"/>
      <c r="C352" s="32" t="s">
        <v>156</v>
      </c>
      <c r="D352" s="22" t="s">
        <v>34</v>
      </c>
      <c r="E352" s="22"/>
      <c r="F352" s="22"/>
      <c r="G352" s="66" t="s">
        <v>157</v>
      </c>
      <c r="H352" s="66"/>
      <c r="I352" s="66"/>
      <c r="J352" s="94">
        <v>60</v>
      </c>
      <c r="K352" s="106"/>
      <c r="L352" s="106"/>
      <c r="M352" s="94">
        <v>60</v>
      </c>
      <c r="N352" s="106"/>
      <c r="O352" s="106"/>
      <c r="P352" s="96">
        <v>60</v>
      </c>
      <c r="Q352" s="96"/>
      <c r="R352" s="96"/>
      <c r="S352" s="119"/>
      <c r="T352" s="119"/>
      <c r="U352" s="119"/>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row>
    <row r="353" s="3" customFormat="1" customHeight="1" spans="1:251">
      <c r="A353" s="25" t="s">
        <v>413</v>
      </c>
      <c r="B353" s="30"/>
      <c r="C353" s="32" t="s">
        <v>158</v>
      </c>
      <c r="D353" s="27"/>
      <c r="E353" s="22" t="s">
        <v>34</v>
      </c>
      <c r="F353" s="22" t="s">
        <v>34</v>
      </c>
      <c r="G353" s="66" t="s">
        <v>414</v>
      </c>
      <c r="H353" s="66"/>
      <c r="I353" s="66"/>
      <c r="J353" s="106"/>
      <c r="K353" s="97">
        <v>80</v>
      </c>
      <c r="L353" s="97">
        <v>80</v>
      </c>
      <c r="M353" s="106"/>
      <c r="N353" s="97">
        <v>80</v>
      </c>
      <c r="O353" s="97">
        <v>80</v>
      </c>
      <c r="P353" s="96"/>
      <c r="Q353" s="96">
        <v>100</v>
      </c>
      <c r="R353" s="96">
        <v>100</v>
      </c>
      <c r="S353" s="119"/>
      <c r="T353" s="119"/>
      <c r="U353" s="119"/>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row>
    <row r="354" s="3" customFormat="1" customHeight="1" spans="1:251">
      <c r="A354" s="25" t="s">
        <v>415</v>
      </c>
      <c r="B354" s="30"/>
      <c r="C354" s="32" t="s">
        <v>160</v>
      </c>
      <c r="D354" s="27"/>
      <c r="E354" s="22" t="s">
        <v>34</v>
      </c>
      <c r="F354" s="22"/>
      <c r="G354" s="66" t="s">
        <v>416</v>
      </c>
      <c r="H354" s="66"/>
      <c r="I354" s="66"/>
      <c r="J354" s="106"/>
      <c r="K354" s="97">
        <v>60</v>
      </c>
      <c r="L354" s="98"/>
      <c r="M354" s="106"/>
      <c r="N354" s="97">
        <v>80</v>
      </c>
      <c r="O354" s="97"/>
      <c r="P354" s="96"/>
      <c r="Q354" s="96">
        <v>80</v>
      </c>
      <c r="R354" s="96"/>
      <c r="S354" s="119"/>
      <c r="T354" s="119"/>
      <c r="U354" s="119"/>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row>
    <row r="355" s="3" customFormat="1" customHeight="1" spans="1:251">
      <c r="A355" s="25" t="s">
        <v>417</v>
      </c>
      <c r="B355" s="30"/>
      <c r="C355" s="34" t="s">
        <v>162</v>
      </c>
      <c r="D355" s="27"/>
      <c r="E355" s="27"/>
      <c r="F355" s="22" t="s">
        <v>34</v>
      </c>
      <c r="G355" s="66" t="s">
        <v>416</v>
      </c>
      <c r="H355" s="66"/>
      <c r="I355" s="66"/>
      <c r="J355" s="106"/>
      <c r="K355" s="106"/>
      <c r="L355" s="98">
        <v>60</v>
      </c>
      <c r="M355" s="106"/>
      <c r="N355" s="106"/>
      <c r="O355" s="97">
        <v>80</v>
      </c>
      <c r="P355" s="96"/>
      <c r="Q355" s="96"/>
      <c r="R355" s="96">
        <v>80</v>
      </c>
      <c r="S355" s="119"/>
      <c r="T355" s="119"/>
      <c r="U355" s="119"/>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row>
    <row r="356" s="3" customFormat="1" customHeight="1" spans="1:251">
      <c r="A356" s="19" t="s">
        <v>508</v>
      </c>
      <c r="B356" s="31"/>
      <c r="C356" s="34" t="s">
        <v>253</v>
      </c>
      <c r="D356" s="22" t="s">
        <v>34</v>
      </c>
      <c r="E356" s="22" t="s">
        <v>34</v>
      </c>
      <c r="F356" s="22" t="s">
        <v>34</v>
      </c>
      <c r="G356" s="66" t="s">
        <v>509</v>
      </c>
      <c r="H356" s="66"/>
      <c r="I356" s="66"/>
      <c r="J356" s="97">
        <v>180</v>
      </c>
      <c r="K356" s="97">
        <v>180</v>
      </c>
      <c r="L356" s="97">
        <v>180</v>
      </c>
      <c r="M356" s="97">
        <v>180</v>
      </c>
      <c r="N356" s="97">
        <v>180</v>
      </c>
      <c r="O356" s="97">
        <v>180</v>
      </c>
      <c r="P356" s="96">
        <v>200</v>
      </c>
      <c r="Q356" s="96">
        <v>200</v>
      </c>
      <c r="R356" s="96">
        <v>200</v>
      </c>
      <c r="S356" s="119"/>
      <c r="T356" s="119"/>
      <c r="U356" s="119"/>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row>
    <row r="357" s="3" customFormat="1" customHeight="1" spans="1:21">
      <c r="A357" s="125" t="s">
        <v>517</v>
      </c>
      <c r="B357" s="124" t="s">
        <v>151</v>
      </c>
      <c r="C357" s="182" t="s">
        <v>270</v>
      </c>
      <c r="D357" s="83" t="s">
        <v>34</v>
      </c>
      <c r="E357" s="83" t="s">
        <v>34</v>
      </c>
      <c r="F357" s="83" t="s">
        <v>34</v>
      </c>
      <c r="G357" s="177" t="s">
        <v>271</v>
      </c>
      <c r="H357" s="177"/>
      <c r="I357" s="177"/>
      <c r="J357" s="151">
        <v>120</v>
      </c>
      <c r="K357" s="151">
        <v>120</v>
      </c>
      <c r="L357" s="151">
        <v>120</v>
      </c>
      <c r="M357" s="151">
        <v>120</v>
      </c>
      <c r="N357" s="151">
        <v>120</v>
      </c>
      <c r="O357" s="151">
        <v>120</v>
      </c>
      <c r="P357" s="185">
        <v>200</v>
      </c>
      <c r="Q357" s="185">
        <v>200</v>
      </c>
      <c r="R357" s="185">
        <v>200</v>
      </c>
      <c r="S357" s="119"/>
      <c r="T357" s="119"/>
      <c r="U357" s="119"/>
    </row>
    <row r="358" s="3" customFormat="1" customHeight="1" spans="1:251">
      <c r="A358" s="22">
        <v>89815</v>
      </c>
      <c r="B358" s="26" t="s">
        <v>165</v>
      </c>
      <c r="C358" s="183" t="s">
        <v>166</v>
      </c>
      <c r="D358" s="22" t="s">
        <v>34</v>
      </c>
      <c r="E358" s="22" t="s">
        <v>34</v>
      </c>
      <c r="F358" s="22" t="s">
        <v>34</v>
      </c>
      <c r="G358" s="184" t="s">
        <v>167</v>
      </c>
      <c r="H358" s="184"/>
      <c r="I358" s="184"/>
      <c r="J358" s="106">
        <v>50</v>
      </c>
      <c r="K358" s="106">
        <v>50</v>
      </c>
      <c r="L358" s="106">
        <v>50</v>
      </c>
      <c r="M358" s="106">
        <v>50</v>
      </c>
      <c r="N358" s="106">
        <v>50</v>
      </c>
      <c r="O358" s="106">
        <v>50</v>
      </c>
      <c r="P358" s="106">
        <v>50</v>
      </c>
      <c r="Q358" s="106">
        <v>50</v>
      </c>
      <c r="R358" s="106">
        <v>50</v>
      </c>
      <c r="S358" s="121"/>
      <c r="T358" s="121"/>
      <c r="U358" s="121"/>
      <c r="V358" s="120" t="s">
        <v>371</v>
      </c>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row>
    <row r="359" s="3" customFormat="1" customHeight="1" spans="1:251">
      <c r="A359" s="22">
        <v>89794</v>
      </c>
      <c r="B359" s="26" t="s">
        <v>499</v>
      </c>
      <c r="C359" s="27" t="s">
        <v>500</v>
      </c>
      <c r="D359" s="22" t="s">
        <v>34</v>
      </c>
      <c r="E359" s="22" t="s">
        <v>34</v>
      </c>
      <c r="F359" s="22" t="s">
        <v>34</v>
      </c>
      <c r="G359" s="167" t="s">
        <v>238</v>
      </c>
      <c r="H359" s="168"/>
      <c r="I359" s="170"/>
      <c r="J359" s="106">
        <v>0</v>
      </c>
      <c r="K359" s="106">
        <v>0</v>
      </c>
      <c r="L359" s="106">
        <v>0</v>
      </c>
      <c r="M359" s="106">
        <v>0</v>
      </c>
      <c r="N359" s="106">
        <v>0</v>
      </c>
      <c r="O359" s="106">
        <v>0</v>
      </c>
      <c r="P359" s="106">
        <v>0</v>
      </c>
      <c r="Q359" s="106">
        <v>0</v>
      </c>
      <c r="R359" s="106">
        <v>0</v>
      </c>
      <c r="S359" s="121"/>
      <c r="T359" s="121"/>
      <c r="U359" s="121"/>
      <c r="V359" s="120" t="s">
        <v>501</v>
      </c>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row>
    <row r="360" s="3" customFormat="1" customHeight="1" spans="1:251">
      <c r="A360" s="19" t="s">
        <v>453</v>
      </c>
      <c r="B360" s="29" t="s">
        <v>419</v>
      </c>
      <c r="C360" s="34" t="s">
        <v>454</v>
      </c>
      <c r="D360" s="22" t="s">
        <v>34</v>
      </c>
      <c r="E360" s="22" t="s">
        <v>34</v>
      </c>
      <c r="F360" s="22" t="s">
        <v>34</v>
      </c>
      <c r="G360" s="167" t="s">
        <v>170</v>
      </c>
      <c r="H360" s="168"/>
      <c r="I360" s="170"/>
      <c r="J360" s="97">
        <v>100</v>
      </c>
      <c r="K360" s="97">
        <v>100</v>
      </c>
      <c r="L360" s="98">
        <v>100</v>
      </c>
      <c r="M360" s="97">
        <v>100</v>
      </c>
      <c r="N360" s="97">
        <v>100</v>
      </c>
      <c r="O360" s="97">
        <v>100</v>
      </c>
      <c r="P360" s="96">
        <v>120</v>
      </c>
      <c r="Q360" s="96">
        <v>120</v>
      </c>
      <c r="R360" s="96">
        <v>120</v>
      </c>
      <c r="S360" s="119"/>
      <c r="T360" s="119"/>
      <c r="U360" s="119"/>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row>
    <row r="361" s="3" customFormat="1" customHeight="1" spans="1:251">
      <c r="A361" s="19" t="s">
        <v>422</v>
      </c>
      <c r="B361" s="33" t="s">
        <v>172</v>
      </c>
      <c r="C361" s="69" t="s">
        <v>173</v>
      </c>
      <c r="D361" s="22" t="s">
        <v>34</v>
      </c>
      <c r="E361" s="22" t="s">
        <v>34</v>
      </c>
      <c r="F361" s="22" t="s">
        <v>34</v>
      </c>
      <c r="G361" s="23" t="s">
        <v>174</v>
      </c>
      <c r="H361" s="24"/>
      <c r="I361" s="93"/>
      <c r="J361" s="97">
        <v>50</v>
      </c>
      <c r="K361" s="97">
        <v>50</v>
      </c>
      <c r="L361" s="98">
        <v>50</v>
      </c>
      <c r="M361" s="97">
        <v>60</v>
      </c>
      <c r="N361" s="97">
        <v>60</v>
      </c>
      <c r="O361" s="97">
        <v>60</v>
      </c>
      <c r="P361" s="96">
        <v>80</v>
      </c>
      <c r="Q361" s="96">
        <v>80</v>
      </c>
      <c r="R361" s="96">
        <v>80</v>
      </c>
      <c r="S361" s="119"/>
      <c r="T361" s="119"/>
      <c r="U361" s="119"/>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row>
    <row r="362" s="4" customFormat="1" customHeight="1" spans="1:251">
      <c r="A362" s="22">
        <v>89834</v>
      </c>
      <c r="B362" s="70" t="s">
        <v>245</v>
      </c>
      <c r="C362" s="21" t="s">
        <v>245</v>
      </c>
      <c r="D362" s="22" t="s">
        <v>34</v>
      </c>
      <c r="E362" s="22" t="s">
        <v>34</v>
      </c>
      <c r="F362" s="22" t="s">
        <v>34</v>
      </c>
      <c r="G362" s="23" t="s">
        <v>246</v>
      </c>
      <c r="H362" s="24"/>
      <c r="I362" s="93"/>
      <c r="J362" s="106">
        <v>3600</v>
      </c>
      <c r="K362" s="106">
        <v>3600</v>
      </c>
      <c r="L362" s="106">
        <v>3600</v>
      </c>
      <c r="M362" s="106">
        <v>3600</v>
      </c>
      <c r="N362" s="106">
        <v>3600</v>
      </c>
      <c r="O362" s="106">
        <v>3600</v>
      </c>
      <c r="P362" s="106">
        <v>3600</v>
      </c>
      <c r="Q362" s="106">
        <v>3600</v>
      </c>
      <c r="R362" s="106">
        <v>3600</v>
      </c>
      <c r="S362" s="171"/>
      <c r="T362" s="171"/>
      <c r="U362" s="171"/>
      <c r="V362" s="172"/>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row>
    <row r="363" s="3" customFormat="1" customHeight="1" spans="1:251">
      <c r="A363" s="22" t="s">
        <v>502</v>
      </c>
      <c r="B363" s="26" t="s">
        <v>456</v>
      </c>
      <c r="C363" s="27" t="s">
        <v>256</v>
      </c>
      <c r="D363" s="22" t="s">
        <v>34</v>
      </c>
      <c r="E363" s="22" t="s">
        <v>34</v>
      </c>
      <c r="F363" s="22" t="s">
        <v>34</v>
      </c>
      <c r="G363" s="178" t="s">
        <v>257</v>
      </c>
      <c r="H363" s="178"/>
      <c r="I363" s="178"/>
      <c r="J363" s="106">
        <v>999</v>
      </c>
      <c r="K363" s="106">
        <v>999</v>
      </c>
      <c r="L363" s="106">
        <v>999</v>
      </c>
      <c r="M363" s="106">
        <v>999</v>
      </c>
      <c r="N363" s="106">
        <v>999</v>
      </c>
      <c r="O363" s="106">
        <v>999</v>
      </c>
      <c r="P363" s="106">
        <v>999</v>
      </c>
      <c r="Q363" s="106">
        <v>999</v>
      </c>
      <c r="R363" s="106">
        <v>999</v>
      </c>
      <c r="S363" s="156">
        <v>330</v>
      </c>
      <c r="T363" s="156">
        <v>330</v>
      </c>
      <c r="U363" s="156">
        <v>330</v>
      </c>
      <c r="V363" s="158" t="s">
        <v>459</v>
      </c>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row>
    <row r="364" s="4" customFormat="1" customHeight="1" spans="1:251">
      <c r="A364" s="22" t="s">
        <v>423</v>
      </c>
      <c r="B364" s="70" t="s">
        <v>175</v>
      </c>
      <c r="C364" s="21" t="s">
        <v>176</v>
      </c>
      <c r="D364" s="22" t="s">
        <v>34</v>
      </c>
      <c r="E364" s="22" t="s">
        <v>34</v>
      </c>
      <c r="F364" s="22" t="s">
        <v>34</v>
      </c>
      <c r="G364" s="23"/>
      <c r="H364" s="24"/>
      <c r="I364" s="93"/>
      <c r="J364" s="106">
        <v>30</v>
      </c>
      <c r="K364" s="106">
        <v>30</v>
      </c>
      <c r="L364" s="106">
        <v>30</v>
      </c>
      <c r="M364" s="106">
        <v>30</v>
      </c>
      <c r="N364" s="106">
        <v>30</v>
      </c>
      <c r="O364" s="106">
        <v>30</v>
      </c>
      <c r="P364" s="106">
        <v>30</v>
      </c>
      <c r="Q364" s="106">
        <v>30</v>
      </c>
      <c r="R364" s="106">
        <v>30</v>
      </c>
      <c r="S364" s="121"/>
      <c r="T364" s="121"/>
      <c r="U364" s="121"/>
      <c r="V364" s="3"/>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row>
    <row r="365" s="3" customFormat="1" customHeight="1" spans="1:251">
      <c r="A365" s="22" t="s">
        <v>424</v>
      </c>
      <c r="B365" s="26" t="s">
        <v>186</v>
      </c>
      <c r="C365" s="21" t="s">
        <v>425</v>
      </c>
      <c r="D365" s="22" t="s">
        <v>34</v>
      </c>
      <c r="E365" s="22" t="s">
        <v>34</v>
      </c>
      <c r="F365" s="22" t="s">
        <v>34</v>
      </c>
      <c r="G365" s="71"/>
      <c r="H365" s="71"/>
      <c r="I365" s="71"/>
      <c r="J365" s="106">
        <v>20</v>
      </c>
      <c r="K365" s="106">
        <v>20</v>
      </c>
      <c r="L365" s="106">
        <v>20</v>
      </c>
      <c r="M365" s="106">
        <v>20</v>
      </c>
      <c r="N365" s="106">
        <v>20</v>
      </c>
      <c r="O365" s="106">
        <v>20</v>
      </c>
      <c r="P365" s="106">
        <v>20</v>
      </c>
      <c r="Q365" s="106">
        <v>20</v>
      </c>
      <c r="R365" s="106">
        <v>20</v>
      </c>
      <c r="S365" s="121"/>
      <c r="T365" s="121"/>
      <c r="U365" s="12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row>
    <row r="366" s="1" customFormat="1" customHeight="1" spans="1:18">
      <c r="A366" s="25" t="s">
        <v>426</v>
      </c>
      <c r="B366" s="72" t="s">
        <v>177</v>
      </c>
      <c r="C366" s="73"/>
      <c r="D366" s="22" t="s">
        <v>34</v>
      </c>
      <c r="E366" s="22" t="s">
        <v>34</v>
      </c>
      <c r="F366" s="22" t="s">
        <v>34</v>
      </c>
      <c r="G366" s="23"/>
      <c r="H366" s="24"/>
      <c r="I366" s="93"/>
      <c r="J366" s="106">
        <v>0</v>
      </c>
      <c r="K366" s="106">
        <v>0</v>
      </c>
      <c r="L366" s="106">
        <v>0</v>
      </c>
      <c r="M366" s="106">
        <v>0</v>
      </c>
      <c r="N366" s="106">
        <v>0</v>
      </c>
      <c r="O366" s="106">
        <v>0</v>
      </c>
      <c r="P366" s="106">
        <v>0</v>
      </c>
      <c r="Q366" s="106">
        <v>0</v>
      </c>
      <c r="R366" s="106">
        <v>0</v>
      </c>
    </row>
    <row r="367" s="1" customFormat="1" customHeight="1" spans="1:18">
      <c r="A367" s="25" t="s">
        <v>427</v>
      </c>
      <c r="B367" s="72" t="s">
        <v>178</v>
      </c>
      <c r="C367" s="73"/>
      <c r="D367" s="22" t="s">
        <v>34</v>
      </c>
      <c r="E367" s="22" t="s">
        <v>34</v>
      </c>
      <c r="F367" s="22" t="s">
        <v>34</v>
      </c>
      <c r="G367" s="23"/>
      <c r="H367" s="24"/>
      <c r="I367" s="93"/>
      <c r="J367" s="106">
        <v>0</v>
      </c>
      <c r="K367" s="106">
        <v>0</v>
      </c>
      <c r="L367" s="106">
        <v>0</v>
      </c>
      <c r="M367" s="106">
        <v>0</v>
      </c>
      <c r="N367" s="106">
        <v>0</v>
      </c>
      <c r="O367" s="106">
        <v>0</v>
      </c>
      <c r="P367" s="106">
        <v>0</v>
      </c>
      <c r="Q367" s="106">
        <v>0</v>
      </c>
      <c r="R367" s="106">
        <v>0</v>
      </c>
    </row>
    <row r="368" s="1" customFormat="1" customHeight="1" spans="1:18">
      <c r="A368" s="25" t="s">
        <v>428</v>
      </c>
      <c r="B368" s="72" t="s">
        <v>179</v>
      </c>
      <c r="C368" s="73"/>
      <c r="D368" s="22" t="s">
        <v>34</v>
      </c>
      <c r="E368" s="22" t="s">
        <v>34</v>
      </c>
      <c r="F368" s="22" t="s">
        <v>34</v>
      </c>
      <c r="G368" s="23"/>
      <c r="H368" s="24"/>
      <c r="I368" s="93"/>
      <c r="J368" s="106">
        <v>0</v>
      </c>
      <c r="K368" s="106">
        <v>0</v>
      </c>
      <c r="L368" s="106">
        <v>0</v>
      </c>
      <c r="M368" s="106">
        <v>0</v>
      </c>
      <c r="N368" s="106">
        <v>0</v>
      </c>
      <c r="O368" s="106">
        <v>0</v>
      </c>
      <c r="P368" s="106">
        <v>0</v>
      </c>
      <c r="Q368" s="106">
        <v>0</v>
      </c>
      <c r="R368" s="106">
        <v>0</v>
      </c>
    </row>
    <row r="369" s="1" customFormat="1" customHeight="1" spans="1:21">
      <c r="A369" s="6"/>
      <c r="B369" s="74"/>
      <c r="C369" s="75" t="s">
        <v>201</v>
      </c>
      <c r="D369" s="76">
        <v>12800</v>
      </c>
      <c r="E369" s="76">
        <v>12800</v>
      </c>
      <c r="F369" s="76">
        <v>12800</v>
      </c>
      <c r="G369" s="74"/>
      <c r="H369" s="74"/>
      <c r="I369" s="114" t="s">
        <v>429</v>
      </c>
      <c r="J369" s="76">
        <f t="shared" ref="J369:U369" si="18">SUM(J312:J368)</f>
        <v>8892</v>
      </c>
      <c r="K369" s="76">
        <f t="shared" si="18"/>
        <v>8972</v>
      </c>
      <c r="L369" s="76">
        <f t="shared" si="18"/>
        <v>9452</v>
      </c>
      <c r="M369" s="76">
        <f t="shared" si="18"/>
        <v>9042</v>
      </c>
      <c r="N369" s="76">
        <f t="shared" si="18"/>
        <v>9142</v>
      </c>
      <c r="O369" s="76">
        <f t="shared" si="18"/>
        <v>9702</v>
      </c>
      <c r="P369" s="76">
        <f t="shared" si="18"/>
        <v>9417</v>
      </c>
      <c r="Q369" s="76">
        <f t="shared" si="18"/>
        <v>9537</v>
      </c>
      <c r="R369" s="76">
        <f t="shared" si="18"/>
        <v>10127</v>
      </c>
      <c r="S369" s="1">
        <f t="shared" si="18"/>
        <v>733.08</v>
      </c>
      <c r="T369" s="1">
        <f t="shared" si="18"/>
        <v>736.58</v>
      </c>
      <c r="U369" s="1">
        <f t="shared" si="18"/>
        <v>791.08</v>
      </c>
    </row>
    <row r="370" s="1" customFormat="1" customHeight="1" spans="1:21">
      <c r="A370" s="6"/>
      <c r="B370" s="74"/>
      <c r="C370" s="75" t="s">
        <v>430</v>
      </c>
      <c r="D370" s="77">
        <f>D467</f>
        <v>0.479832058779427</v>
      </c>
      <c r="E370" s="77">
        <f>D468</f>
        <v>0.47555357408233</v>
      </c>
      <c r="F370" s="77">
        <f>D469</f>
        <v>0.45140358301594</v>
      </c>
      <c r="G370" s="74"/>
      <c r="H370" s="74"/>
      <c r="I370" s="114" t="s">
        <v>431</v>
      </c>
      <c r="J370" s="76">
        <f t="shared" ref="J370:R370" si="19">J369*3</f>
        <v>26676</v>
      </c>
      <c r="K370" s="76">
        <f t="shared" si="19"/>
        <v>26916</v>
      </c>
      <c r="L370" s="76">
        <f t="shared" si="19"/>
        <v>28356</v>
      </c>
      <c r="M370" s="76">
        <f t="shared" si="19"/>
        <v>27126</v>
      </c>
      <c r="N370" s="76">
        <f t="shared" si="19"/>
        <v>27426</v>
      </c>
      <c r="O370" s="76">
        <f t="shared" si="19"/>
        <v>29106</v>
      </c>
      <c r="P370" s="76">
        <f t="shared" si="19"/>
        <v>28251</v>
      </c>
      <c r="Q370" s="76">
        <f t="shared" si="19"/>
        <v>28611</v>
      </c>
      <c r="R370" s="76">
        <f t="shared" si="19"/>
        <v>30381</v>
      </c>
      <c r="S370" s="77">
        <f t="shared" ref="S370:U370" si="20">S369/D369</f>
        <v>0.057271875</v>
      </c>
      <c r="T370" s="77">
        <f t="shared" si="20"/>
        <v>0.0575453125</v>
      </c>
      <c r="U370" s="77">
        <f t="shared" si="20"/>
        <v>0.061803125</v>
      </c>
    </row>
    <row r="371" s="2" customFormat="1" customHeight="1" spans="1:21">
      <c r="A371" s="14" t="s">
        <v>518</v>
      </c>
      <c r="B371" s="15"/>
      <c r="C371" s="15"/>
      <c r="D371" s="15"/>
      <c r="E371" s="15"/>
      <c r="F371" s="15"/>
      <c r="G371" s="15"/>
      <c r="H371" s="15"/>
      <c r="I371" s="87"/>
      <c r="J371" s="14" t="s">
        <v>307</v>
      </c>
      <c r="K371" s="15"/>
      <c r="L371" s="15"/>
      <c r="M371" s="88" t="s">
        <v>353</v>
      </c>
      <c r="N371" s="89"/>
      <c r="O371" s="89"/>
      <c r="P371" s="14" t="s">
        <v>310</v>
      </c>
      <c r="Q371" s="15"/>
      <c r="R371" s="15"/>
      <c r="S371" s="88" t="s">
        <v>354</v>
      </c>
      <c r="T371" s="89"/>
      <c r="U371" s="89"/>
    </row>
    <row r="372" s="1" customFormat="1" customHeight="1" spans="1:21">
      <c r="A372" s="16" t="s">
        <v>355</v>
      </c>
      <c r="B372" s="17" t="s">
        <v>26</v>
      </c>
      <c r="C372" s="17"/>
      <c r="D372" s="17" t="s">
        <v>27</v>
      </c>
      <c r="E372" s="18" t="s">
        <v>356</v>
      </c>
      <c r="F372" s="18"/>
      <c r="G372" s="17" t="s">
        <v>29</v>
      </c>
      <c r="H372" s="17"/>
      <c r="I372" s="17"/>
      <c r="J372" s="90" t="s">
        <v>27</v>
      </c>
      <c r="K372" s="90" t="s">
        <v>357</v>
      </c>
      <c r="L372" s="91" t="s">
        <v>358</v>
      </c>
      <c r="M372" s="90" t="s">
        <v>27</v>
      </c>
      <c r="N372" s="90" t="s">
        <v>357</v>
      </c>
      <c r="O372" s="91" t="s">
        <v>358</v>
      </c>
      <c r="P372" s="90" t="s">
        <v>27</v>
      </c>
      <c r="Q372" s="90" t="s">
        <v>357</v>
      </c>
      <c r="R372" s="91" t="s">
        <v>358</v>
      </c>
      <c r="S372" s="90" t="s">
        <v>27</v>
      </c>
      <c r="T372" s="90" t="s">
        <v>357</v>
      </c>
      <c r="U372" s="91" t="s">
        <v>358</v>
      </c>
    </row>
    <row r="373" s="1" customFormat="1" customHeight="1" spans="1:21">
      <c r="A373" s="16"/>
      <c r="B373" s="17"/>
      <c r="C373" s="17"/>
      <c r="D373" s="17"/>
      <c r="E373" s="17" t="s">
        <v>359</v>
      </c>
      <c r="F373" s="17" t="s">
        <v>360</v>
      </c>
      <c r="G373" s="17"/>
      <c r="H373" s="17"/>
      <c r="I373" s="17"/>
      <c r="J373" s="90"/>
      <c r="K373" s="90"/>
      <c r="L373" s="92"/>
      <c r="M373" s="90"/>
      <c r="N373" s="90"/>
      <c r="O373" s="92"/>
      <c r="P373" s="90"/>
      <c r="Q373" s="90"/>
      <c r="R373" s="92"/>
      <c r="S373" s="90"/>
      <c r="T373" s="90"/>
      <c r="U373" s="92"/>
    </row>
    <row r="374" s="3" customFormat="1" customHeight="1" spans="1:21">
      <c r="A374" s="19" t="s">
        <v>361</v>
      </c>
      <c r="B374" s="20" t="s">
        <v>32</v>
      </c>
      <c r="C374" s="21" t="s">
        <v>33</v>
      </c>
      <c r="D374" s="22" t="s">
        <v>34</v>
      </c>
      <c r="E374" s="22" t="s">
        <v>34</v>
      </c>
      <c r="F374" s="22" t="s">
        <v>34</v>
      </c>
      <c r="G374" s="23" t="s">
        <v>35</v>
      </c>
      <c r="H374" s="24"/>
      <c r="I374" s="93"/>
      <c r="J374" s="94">
        <v>10</v>
      </c>
      <c r="K374" s="94">
        <v>10</v>
      </c>
      <c r="L374" s="95">
        <v>10</v>
      </c>
      <c r="M374" s="94">
        <v>10</v>
      </c>
      <c r="N374" s="94">
        <v>10</v>
      </c>
      <c r="O374" s="94">
        <v>10</v>
      </c>
      <c r="P374" s="96">
        <v>10</v>
      </c>
      <c r="Q374" s="96">
        <v>10</v>
      </c>
      <c r="R374" s="96">
        <v>10</v>
      </c>
      <c r="S374" s="119"/>
      <c r="T374" s="119"/>
      <c r="U374" s="119"/>
    </row>
    <row r="375" s="3" customFormat="1" customHeight="1" spans="1:21">
      <c r="A375" s="25" t="s">
        <v>362</v>
      </c>
      <c r="B375" s="26" t="s">
        <v>36</v>
      </c>
      <c r="C375" s="27" t="s">
        <v>37</v>
      </c>
      <c r="D375" s="22" t="s">
        <v>34</v>
      </c>
      <c r="E375" s="22" t="s">
        <v>34</v>
      </c>
      <c r="F375" s="22" t="s">
        <v>34</v>
      </c>
      <c r="G375" s="23" t="s">
        <v>38</v>
      </c>
      <c r="H375" s="24"/>
      <c r="I375" s="93"/>
      <c r="J375" s="97">
        <v>10</v>
      </c>
      <c r="K375" s="97">
        <v>10</v>
      </c>
      <c r="L375" s="98">
        <v>10</v>
      </c>
      <c r="M375" s="97">
        <v>15</v>
      </c>
      <c r="N375" s="97">
        <v>15</v>
      </c>
      <c r="O375" s="97">
        <v>15</v>
      </c>
      <c r="P375" s="96">
        <v>15</v>
      </c>
      <c r="Q375" s="96">
        <v>15</v>
      </c>
      <c r="R375" s="96">
        <v>15</v>
      </c>
      <c r="S375" s="119"/>
      <c r="T375" s="119"/>
      <c r="U375" s="119"/>
    </row>
    <row r="376" s="3" customFormat="1" customHeight="1" spans="1:21">
      <c r="A376" s="25" t="s">
        <v>363</v>
      </c>
      <c r="B376" s="26" t="s">
        <v>39</v>
      </c>
      <c r="C376" s="27" t="s">
        <v>40</v>
      </c>
      <c r="D376" s="22" t="s">
        <v>34</v>
      </c>
      <c r="E376" s="22" t="s">
        <v>34</v>
      </c>
      <c r="F376" s="22" t="s">
        <v>34</v>
      </c>
      <c r="G376" s="23" t="s">
        <v>41</v>
      </c>
      <c r="H376" s="24"/>
      <c r="I376" s="93"/>
      <c r="J376" s="97">
        <v>15</v>
      </c>
      <c r="K376" s="97">
        <v>15</v>
      </c>
      <c r="L376" s="98">
        <v>15</v>
      </c>
      <c r="M376" s="97">
        <v>15</v>
      </c>
      <c r="N376" s="97">
        <v>15</v>
      </c>
      <c r="O376" s="97">
        <v>15</v>
      </c>
      <c r="P376" s="96">
        <v>20</v>
      </c>
      <c r="Q376" s="96">
        <v>20</v>
      </c>
      <c r="R376" s="96">
        <v>20</v>
      </c>
      <c r="S376" s="119"/>
      <c r="T376" s="119"/>
      <c r="U376" s="119"/>
    </row>
    <row r="377" s="3" customFormat="1" customHeight="1" spans="1:251">
      <c r="A377" s="25" t="s">
        <v>364</v>
      </c>
      <c r="B377" s="29" t="s">
        <v>42</v>
      </c>
      <c r="C377" s="27" t="s">
        <v>43</v>
      </c>
      <c r="D377" s="22" t="s">
        <v>34</v>
      </c>
      <c r="E377" s="22" t="s">
        <v>34</v>
      </c>
      <c r="F377" s="22" t="s">
        <v>34</v>
      </c>
      <c r="G377" s="23" t="s">
        <v>44</v>
      </c>
      <c r="H377" s="24"/>
      <c r="I377" s="93"/>
      <c r="J377" s="97">
        <v>5</v>
      </c>
      <c r="K377" s="97">
        <v>5</v>
      </c>
      <c r="L377" s="98">
        <v>5</v>
      </c>
      <c r="M377" s="97">
        <v>5</v>
      </c>
      <c r="N377" s="97">
        <v>5</v>
      </c>
      <c r="O377" s="97">
        <v>5</v>
      </c>
      <c r="P377" s="99">
        <v>5</v>
      </c>
      <c r="Q377" s="99">
        <v>5</v>
      </c>
      <c r="R377" s="99">
        <v>5</v>
      </c>
      <c r="S377" s="119"/>
      <c r="T377" s="119"/>
      <c r="U377" s="119"/>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row>
    <row r="378" s="3" customFormat="1" customHeight="1" spans="1:251">
      <c r="A378" s="25" t="s">
        <v>464</v>
      </c>
      <c r="B378" s="30"/>
      <c r="C378" s="27" t="s">
        <v>45</v>
      </c>
      <c r="D378" s="22" t="s">
        <v>34</v>
      </c>
      <c r="E378" s="22" t="s">
        <v>34</v>
      </c>
      <c r="F378" s="22" t="s">
        <v>34</v>
      </c>
      <c r="G378" s="37"/>
      <c r="H378" s="24"/>
      <c r="I378" s="93"/>
      <c r="J378" s="97">
        <v>5</v>
      </c>
      <c r="K378" s="97">
        <v>5</v>
      </c>
      <c r="L378" s="98">
        <v>5</v>
      </c>
      <c r="M378" s="97">
        <v>5</v>
      </c>
      <c r="N378" s="97">
        <v>5</v>
      </c>
      <c r="O378" s="97">
        <v>5</v>
      </c>
      <c r="P378" s="99">
        <v>5</v>
      </c>
      <c r="Q378" s="99">
        <v>5</v>
      </c>
      <c r="R378" s="99">
        <v>5</v>
      </c>
      <c r="S378" s="119"/>
      <c r="T378" s="119"/>
      <c r="U378" s="119"/>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row>
    <row r="379" s="3" customFormat="1" customHeight="1" spans="1:251">
      <c r="A379" s="19" t="s">
        <v>490</v>
      </c>
      <c r="B379" s="30"/>
      <c r="C379" s="34" t="s">
        <v>51</v>
      </c>
      <c r="D379" s="22" t="s">
        <v>34</v>
      </c>
      <c r="E379" s="22" t="s">
        <v>34</v>
      </c>
      <c r="F379" s="22" t="s">
        <v>34</v>
      </c>
      <c r="G379" s="23" t="s">
        <v>52</v>
      </c>
      <c r="H379" s="24"/>
      <c r="I379" s="93"/>
      <c r="J379" s="97">
        <v>10</v>
      </c>
      <c r="K379" s="97">
        <v>10</v>
      </c>
      <c r="L379" s="98">
        <v>10</v>
      </c>
      <c r="M379" s="97">
        <v>10</v>
      </c>
      <c r="N379" s="97">
        <v>10</v>
      </c>
      <c r="O379" s="97">
        <v>10</v>
      </c>
      <c r="P379" s="96">
        <v>15</v>
      </c>
      <c r="Q379" s="96">
        <v>15</v>
      </c>
      <c r="R379" s="96">
        <v>15</v>
      </c>
      <c r="S379" s="119"/>
      <c r="T379" s="119"/>
      <c r="U379" s="119"/>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row>
    <row r="380" s="3" customFormat="1" customHeight="1" spans="1:251">
      <c r="A380" s="25" t="s">
        <v>433</v>
      </c>
      <c r="B380" s="30"/>
      <c r="C380" s="27" t="s">
        <v>49</v>
      </c>
      <c r="D380" s="22" t="s">
        <v>34</v>
      </c>
      <c r="E380" s="22" t="s">
        <v>34</v>
      </c>
      <c r="F380" s="22" t="s">
        <v>34</v>
      </c>
      <c r="G380" s="23" t="s">
        <v>50</v>
      </c>
      <c r="H380" s="24"/>
      <c r="I380" s="93"/>
      <c r="J380" s="94">
        <v>10</v>
      </c>
      <c r="K380" s="94">
        <v>10</v>
      </c>
      <c r="L380" s="95">
        <v>10</v>
      </c>
      <c r="M380" s="94">
        <v>10</v>
      </c>
      <c r="N380" s="94">
        <v>10</v>
      </c>
      <c r="O380" s="94">
        <v>10</v>
      </c>
      <c r="P380" s="96">
        <v>10</v>
      </c>
      <c r="Q380" s="96">
        <v>10</v>
      </c>
      <c r="R380" s="96">
        <v>10</v>
      </c>
      <c r="S380" s="119"/>
      <c r="T380" s="119"/>
      <c r="U380" s="119"/>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row>
    <row r="381" s="3" customFormat="1" customHeight="1" spans="1:251">
      <c r="A381" s="60" t="s">
        <v>511</v>
      </c>
      <c r="B381" s="31"/>
      <c r="C381" s="27" t="s">
        <v>259</v>
      </c>
      <c r="D381" s="22" t="s">
        <v>34</v>
      </c>
      <c r="E381" s="22" t="s">
        <v>34</v>
      </c>
      <c r="F381" s="22" t="s">
        <v>34</v>
      </c>
      <c r="G381" s="23" t="s">
        <v>260</v>
      </c>
      <c r="H381" s="24"/>
      <c r="I381" s="93"/>
      <c r="J381" s="106">
        <v>80</v>
      </c>
      <c r="K381" s="106">
        <v>80</v>
      </c>
      <c r="L381" s="106">
        <v>80</v>
      </c>
      <c r="M381" s="106">
        <v>80</v>
      </c>
      <c r="N381" s="106">
        <v>80</v>
      </c>
      <c r="O381" s="106">
        <v>80</v>
      </c>
      <c r="P381" s="106">
        <v>80</v>
      </c>
      <c r="Q381" s="106">
        <v>80</v>
      </c>
      <c r="R381" s="106">
        <v>80</v>
      </c>
      <c r="S381" s="121"/>
      <c r="T381" s="121"/>
      <c r="U381" s="12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row>
    <row r="382" s="3" customFormat="1" customHeight="1" spans="1:251">
      <c r="A382" s="25" t="s">
        <v>368</v>
      </c>
      <c r="B382" s="26" t="s">
        <v>55</v>
      </c>
      <c r="C382" s="27" t="s">
        <v>56</v>
      </c>
      <c r="D382" s="22" t="s">
        <v>34</v>
      </c>
      <c r="E382" s="22" t="s">
        <v>34</v>
      </c>
      <c r="F382" s="22" t="s">
        <v>34</v>
      </c>
      <c r="G382" s="23" t="s">
        <v>57</v>
      </c>
      <c r="H382" s="24"/>
      <c r="I382" s="93"/>
      <c r="J382" s="94">
        <v>15</v>
      </c>
      <c r="K382" s="94">
        <v>15</v>
      </c>
      <c r="L382" s="95">
        <v>15</v>
      </c>
      <c r="M382" s="94">
        <v>15</v>
      </c>
      <c r="N382" s="94">
        <v>15</v>
      </c>
      <c r="O382" s="94">
        <v>15</v>
      </c>
      <c r="P382" s="96">
        <v>15</v>
      </c>
      <c r="Q382" s="96">
        <v>15</v>
      </c>
      <c r="R382" s="96">
        <v>15</v>
      </c>
      <c r="S382" s="119"/>
      <c r="T382" s="119"/>
      <c r="U382" s="119"/>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row>
    <row r="383" s="3" customFormat="1" customHeight="1" spans="1:251">
      <c r="A383" s="19" t="s">
        <v>369</v>
      </c>
      <c r="B383" s="33" t="s">
        <v>58</v>
      </c>
      <c r="C383" s="27" t="s">
        <v>59</v>
      </c>
      <c r="D383" s="22" t="s">
        <v>34</v>
      </c>
      <c r="E383" s="22" t="s">
        <v>34</v>
      </c>
      <c r="F383" s="22" t="s">
        <v>34</v>
      </c>
      <c r="G383" s="23" t="s">
        <v>60</v>
      </c>
      <c r="H383" s="24"/>
      <c r="I383" s="93"/>
      <c r="J383" s="94">
        <v>30</v>
      </c>
      <c r="K383" s="94">
        <v>30</v>
      </c>
      <c r="L383" s="95">
        <v>30</v>
      </c>
      <c r="M383" s="94">
        <v>30</v>
      </c>
      <c r="N383" s="94">
        <v>30</v>
      </c>
      <c r="O383" s="94">
        <v>30</v>
      </c>
      <c r="P383" s="96">
        <v>30</v>
      </c>
      <c r="Q383" s="96">
        <v>30</v>
      </c>
      <c r="R383" s="96">
        <v>30</v>
      </c>
      <c r="S383" s="119"/>
      <c r="T383" s="119"/>
      <c r="U383" s="119"/>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row>
    <row r="384" s="3" customFormat="1" customHeight="1" spans="1:251">
      <c r="A384" s="19" t="s">
        <v>370</v>
      </c>
      <c r="B384" s="33" t="s">
        <v>61</v>
      </c>
      <c r="C384" s="34" t="s">
        <v>62</v>
      </c>
      <c r="D384" s="22" t="s">
        <v>34</v>
      </c>
      <c r="E384" s="22" t="s">
        <v>34</v>
      </c>
      <c r="F384" s="22" t="s">
        <v>34</v>
      </c>
      <c r="G384" s="23" t="s">
        <v>63</v>
      </c>
      <c r="H384" s="24"/>
      <c r="I384" s="93"/>
      <c r="J384" s="94">
        <v>0</v>
      </c>
      <c r="K384" s="94">
        <v>0</v>
      </c>
      <c r="L384" s="94">
        <v>0</v>
      </c>
      <c r="M384" s="94">
        <v>0</v>
      </c>
      <c r="N384" s="94">
        <v>0</v>
      </c>
      <c r="O384" s="94">
        <v>0</v>
      </c>
      <c r="P384" s="94">
        <v>0</v>
      </c>
      <c r="Q384" s="94">
        <v>0</v>
      </c>
      <c r="R384" s="94">
        <v>0</v>
      </c>
      <c r="S384" s="119"/>
      <c r="T384" s="119"/>
      <c r="U384" s="119"/>
      <c r="V384" s="3" t="s">
        <v>371</v>
      </c>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row>
    <row r="385" s="3" customFormat="1" customHeight="1" spans="1:251">
      <c r="A385" s="25" t="s">
        <v>372</v>
      </c>
      <c r="B385" s="35" t="s">
        <v>373</v>
      </c>
      <c r="C385" s="27" t="s">
        <v>65</v>
      </c>
      <c r="D385" s="36"/>
      <c r="E385" s="36"/>
      <c r="F385" s="36" t="s">
        <v>34</v>
      </c>
      <c r="G385" s="37" t="s">
        <v>66</v>
      </c>
      <c r="H385" s="38"/>
      <c r="I385" s="100"/>
      <c r="J385" s="101"/>
      <c r="K385" s="101"/>
      <c r="L385" s="101">
        <v>20</v>
      </c>
      <c r="M385" s="101"/>
      <c r="N385" s="101"/>
      <c r="O385" s="101">
        <v>20</v>
      </c>
      <c r="P385" s="102"/>
      <c r="Q385" s="102"/>
      <c r="R385" s="102">
        <v>30</v>
      </c>
      <c r="S385" s="119"/>
      <c r="T385" s="119"/>
      <c r="U385" s="119"/>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row>
    <row r="386" s="3" customFormat="1" customHeight="1" spans="1:251">
      <c r="A386" s="25" t="s">
        <v>374</v>
      </c>
      <c r="B386" s="39"/>
      <c r="C386" s="27" t="s">
        <v>67</v>
      </c>
      <c r="D386" s="40"/>
      <c r="E386" s="40"/>
      <c r="F386" s="40"/>
      <c r="G386" s="41"/>
      <c r="H386" s="42"/>
      <c r="I386" s="103"/>
      <c r="J386" s="104"/>
      <c r="K386" s="104"/>
      <c r="L386" s="104"/>
      <c r="M386" s="104"/>
      <c r="N386" s="104"/>
      <c r="O386" s="104"/>
      <c r="P386" s="105"/>
      <c r="Q386" s="105"/>
      <c r="R386" s="105"/>
      <c r="S386" s="119"/>
      <c r="T386" s="119"/>
      <c r="U386" s="119"/>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row>
    <row r="387" s="3" customFormat="1" customHeight="1" spans="1:251">
      <c r="A387" s="25" t="s">
        <v>375</v>
      </c>
      <c r="B387" s="39"/>
      <c r="C387" s="43" t="s">
        <v>68</v>
      </c>
      <c r="D387" s="44"/>
      <c r="E387" s="27"/>
      <c r="F387" s="22" t="s">
        <v>34</v>
      </c>
      <c r="G387" s="23" t="s">
        <v>69</v>
      </c>
      <c r="H387" s="24"/>
      <c r="I387" s="93"/>
      <c r="J387" s="106"/>
      <c r="K387" s="106"/>
      <c r="L387" s="95">
        <v>100</v>
      </c>
      <c r="M387" s="106"/>
      <c r="N387" s="106"/>
      <c r="O387" s="94">
        <v>180</v>
      </c>
      <c r="P387" s="96"/>
      <c r="Q387" s="96"/>
      <c r="R387" s="96">
        <v>200</v>
      </c>
      <c r="S387" s="119"/>
      <c r="T387" s="119"/>
      <c r="U387" s="119">
        <v>11.5</v>
      </c>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row>
    <row r="388" s="3" customFormat="1" customHeight="1" spans="1:251">
      <c r="A388" s="25" t="s">
        <v>491</v>
      </c>
      <c r="B388" s="54"/>
      <c r="C388" s="179" t="s">
        <v>203</v>
      </c>
      <c r="D388" s="44"/>
      <c r="E388" s="27"/>
      <c r="F388" s="22" t="s">
        <v>34</v>
      </c>
      <c r="G388" s="23" t="s">
        <v>204</v>
      </c>
      <c r="H388" s="24"/>
      <c r="I388" s="93"/>
      <c r="J388" s="106"/>
      <c r="K388" s="106"/>
      <c r="L388" s="95">
        <v>360</v>
      </c>
      <c r="M388" s="106"/>
      <c r="N388" s="106"/>
      <c r="O388" s="94">
        <v>360</v>
      </c>
      <c r="P388" s="96"/>
      <c r="Q388" s="96"/>
      <c r="R388" s="96">
        <v>360</v>
      </c>
      <c r="S388" s="119"/>
      <c r="T388" s="119"/>
      <c r="U388" s="119">
        <v>43</v>
      </c>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row>
    <row r="389" s="3" customFormat="1" customHeight="1" spans="1:251">
      <c r="A389" s="25" t="s">
        <v>376</v>
      </c>
      <c r="B389" s="26" t="s">
        <v>71</v>
      </c>
      <c r="C389" s="27" t="s">
        <v>71</v>
      </c>
      <c r="D389" s="22" t="s">
        <v>34</v>
      </c>
      <c r="E389" s="22" t="s">
        <v>34</v>
      </c>
      <c r="F389" s="22" t="s">
        <v>34</v>
      </c>
      <c r="G389" s="23" t="s">
        <v>72</v>
      </c>
      <c r="H389" s="24"/>
      <c r="I389" s="93"/>
      <c r="J389" s="106">
        <v>40</v>
      </c>
      <c r="K389" s="106">
        <v>40</v>
      </c>
      <c r="L389" s="106">
        <v>40</v>
      </c>
      <c r="M389" s="106">
        <v>40</v>
      </c>
      <c r="N389" s="106">
        <v>40</v>
      </c>
      <c r="O389" s="106">
        <v>40</v>
      </c>
      <c r="P389" s="106">
        <v>40</v>
      </c>
      <c r="Q389" s="106">
        <v>40</v>
      </c>
      <c r="R389" s="106">
        <v>40</v>
      </c>
      <c r="S389" s="121">
        <v>3.5</v>
      </c>
      <c r="T389" s="121">
        <v>3.5</v>
      </c>
      <c r="U389" s="121">
        <v>3.5</v>
      </c>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row>
    <row r="390" s="3" customFormat="1" customHeight="1" spans="1:251">
      <c r="A390" s="25" t="s">
        <v>377</v>
      </c>
      <c r="B390" s="26" t="s">
        <v>378</v>
      </c>
      <c r="C390" s="27" t="s">
        <v>74</v>
      </c>
      <c r="D390" s="22" t="s">
        <v>34</v>
      </c>
      <c r="E390" s="22" t="s">
        <v>34</v>
      </c>
      <c r="F390" s="22" t="s">
        <v>34</v>
      </c>
      <c r="G390" s="23" t="s">
        <v>75</v>
      </c>
      <c r="H390" s="24"/>
      <c r="I390" s="93"/>
      <c r="J390" s="94">
        <v>12</v>
      </c>
      <c r="K390" s="94">
        <v>12</v>
      </c>
      <c r="L390" s="95">
        <v>12</v>
      </c>
      <c r="M390" s="94">
        <v>12</v>
      </c>
      <c r="N390" s="94">
        <v>12</v>
      </c>
      <c r="O390" s="94">
        <v>12</v>
      </c>
      <c r="P390" s="96">
        <v>15</v>
      </c>
      <c r="Q390" s="96">
        <v>15</v>
      </c>
      <c r="R390" s="96">
        <v>15</v>
      </c>
      <c r="S390" s="119" t="s">
        <v>379</v>
      </c>
      <c r="T390" s="119" t="s">
        <v>379</v>
      </c>
      <c r="U390" s="119" t="s">
        <v>379</v>
      </c>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row>
    <row r="391" s="3" customFormat="1" ht="44.25" customHeight="1" spans="1:251">
      <c r="A391" s="25" t="s">
        <v>380</v>
      </c>
      <c r="B391" s="26" t="s">
        <v>76</v>
      </c>
      <c r="C391" s="27" t="s">
        <v>381</v>
      </c>
      <c r="D391" s="22" t="s">
        <v>34</v>
      </c>
      <c r="E391" s="22" t="s">
        <v>34</v>
      </c>
      <c r="F391" s="22" t="s">
        <v>34</v>
      </c>
      <c r="G391" s="23" t="s">
        <v>382</v>
      </c>
      <c r="H391" s="24"/>
      <c r="I391" s="93"/>
      <c r="J391" s="106">
        <v>110</v>
      </c>
      <c r="K391" s="106">
        <v>110</v>
      </c>
      <c r="L391" s="107">
        <v>110</v>
      </c>
      <c r="M391" s="106">
        <v>110</v>
      </c>
      <c r="N391" s="106">
        <v>110</v>
      </c>
      <c r="O391" s="106">
        <v>110</v>
      </c>
      <c r="P391" s="108">
        <v>110</v>
      </c>
      <c r="Q391" s="108">
        <v>110</v>
      </c>
      <c r="R391" s="108">
        <v>110</v>
      </c>
      <c r="S391" s="121">
        <v>2.13</v>
      </c>
      <c r="T391" s="121">
        <v>2.13</v>
      </c>
      <c r="U391" s="121">
        <v>2.13</v>
      </c>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row>
    <row r="392" s="3" customFormat="1" customHeight="1" spans="1:251">
      <c r="A392" s="25" t="s">
        <v>383</v>
      </c>
      <c r="B392" s="47" t="s">
        <v>95</v>
      </c>
      <c r="C392" s="27" t="s">
        <v>96</v>
      </c>
      <c r="D392" s="22" t="s">
        <v>34</v>
      </c>
      <c r="E392" s="22" t="s">
        <v>34</v>
      </c>
      <c r="F392" s="22" t="s">
        <v>34</v>
      </c>
      <c r="G392" s="23" t="s">
        <v>97</v>
      </c>
      <c r="H392" s="24"/>
      <c r="I392" s="93"/>
      <c r="J392" s="106">
        <v>10</v>
      </c>
      <c r="K392" s="106">
        <v>10</v>
      </c>
      <c r="L392" s="107">
        <v>10</v>
      </c>
      <c r="M392" s="106">
        <v>10</v>
      </c>
      <c r="N392" s="106">
        <v>10</v>
      </c>
      <c r="O392" s="106">
        <v>10</v>
      </c>
      <c r="P392" s="108">
        <v>10</v>
      </c>
      <c r="Q392" s="108">
        <v>10</v>
      </c>
      <c r="R392" s="108">
        <v>10</v>
      </c>
      <c r="S392" s="121">
        <v>0.09</v>
      </c>
      <c r="T392" s="121">
        <v>0.09</v>
      </c>
      <c r="U392" s="121">
        <v>0.09</v>
      </c>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row>
    <row r="393" s="3" customFormat="1" customHeight="1" spans="1:251">
      <c r="A393" s="19" t="s">
        <v>434</v>
      </c>
      <c r="B393" s="126"/>
      <c r="C393" s="27" t="s">
        <v>98</v>
      </c>
      <c r="D393" s="22" t="s">
        <v>34</v>
      </c>
      <c r="E393" s="22" t="s">
        <v>34</v>
      </c>
      <c r="F393" s="22" t="s">
        <v>34</v>
      </c>
      <c r="G393" s="23" t="s">
        <v>99</v>
      </c>
      <c r="H393" s="24"/>
      <c r="I393" s="93"/>
      <c r="J393" s="94">
        <v>60</v>
      </c>
      <c r="K393" s="94">
        <v>60</v>
      </c>
      <c r="L393" s="95">
        <v>60</v>
      </c>
      <c r="M393" s="94">
        <v>60</v>
      </c>
      <c r="N393" s="94">
        <v>60</v>
      </c>
      <c r="O393" s="94">
        <v>60</v>
      </c>
      <c r="P393" s="96">
        <v>80</v>
      </c>
      <c r="Q393" s="96">
        <v>80</v>
      </c>
      <c r="R393" s="96">
        <v>80</v>
      </c>
      <c r="S393" s="119">
        <v>2.1</v>
      </c>
      <c r="T393" s="119">
        <v>2.1</v>
      </c>
      <c r="U393" s="119">
        <v>2.1</v>
      </c>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row>
    <row r="394" s="3" customFormat="1" customHeight="1" spans="1:21">
      <c r="A394" s="125" t="s">
        <v>519</v>
      </c>
      <c r="B394" s="186" t="s">
        <v>95</v>
      </c>
      <c r="C394" s="81" t="s">
        <v>251</v>
      </c>
      <c r="D394" s="83" t="s">
        <v>34</v>
      </c>
      <c r="E394" s="83" t="s">
        <v>34</v>
      </c>
      <c r="F394" s="83" t="s">
        <v>34</v>
      </c>
      <c r="G394" s="84" t="s">
        <v>252</v>
      </c>
      <c r="H394" s="85"/>
      <c r="I394" s="115"/>
      <c r="J394" s="116">
        <v>40</v>
      </c>
      <c r="K394" s="116">
        <v>40</v>
      </c>
      <c r="L394" s="117">
        <v>40</v>
      </c>
      <c r="M394" s="116">
        <v>40</v>
      </c>
      <c r="N394" s="116">
        <v>40</v>
      </c>
      <c r="O394" s="116">
        <v>40</v>
      </c>
      <c r="P394" s="118">
        <v>50</v>
      </c>
      <c r="Q394" s="118">
        <v>50</v>
      </c>
      <c r="R394" s="118">
        <v>50</v>
      </c>
      <c r="S394" s="119">
        <v>7.6</v>
      </c>
      <c r="T394" s="119">
        <v>7.6</v>
      </c>
      <c r="U394" s="119">
        <v>7.6</v>
      </c>
    </row>
    <row r="395" s="3" customFormat="1" ht="36.75" customHeight="1" spans="1:251">
      <c r="A395" s="22" t="s">
        <v>505</v>
      </c>
      <c r="B395" s="26" t="s">
        <v>506</v>
      </c>
      <c r="C395" s="21" t="s">
        <v>261</v>
      </c>
      <c r="D395" s="22" t="s">
        <v>34</v>
      </c>
      <c r="E395" s="22" t="s">
        <v>34</v>
      </c>
      <c r="F395" s="22" t="s">
        <v>34</v>
      </c>
      <c r="G395" s="71" t="s">
        <v>262</v>
      </c>
      <c r="H395" s="71"/>
      <c r="I395" s="71"/>
      <c r="J395" s="106">
        <v>900</v>
      </c>
      <c r="K395" s="106">
        <v>900</v>
      </c>
      <c r="L395" s="106">
        <v>900</v>
      </c>
      <c r="M395" s="106">
        <v>900</v>
      </c>
      <c r="N395" s="106">
        <v>900</v>
      </c>
      <c r="O395" s="106">
        <v>900</v>
      </c>
      <c r="P395" s="106">
        <v>900</v>
      </c>
      <c r="Q395" s="106">
        <v>900</v>
      </c>
      <c r="R395" s="106">
        <v>900</v>
      </c>
      <c r="S395" s="121">
        <v>150</v>
      </c>
      <c r="T395" s="121">
        <v>150</v>
      </c>
      <c r="U395" s="121">
        <v>150</v>
      </c>
      <c r="V395" s="120" t="s">
        <v>450</v>
      </c>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row>
    <row r="396" s="3" customFormat="1" customHeight="1" spans="1:251">
      <c r="A396" s="19" t="s">
        <v>492</v>
      </c>
      <c r="B396" s="33" t="s">
        <v>385</v>
      </c>
      <c r="C396" s="127" t="s">
        <v>493</v>
      </c>
      <c r="D396" s="22" t="s">
        <v>34</v>
      </c>
      <c r="E396" s="22" t="s">
        <v>34</v>
      </c>
      <c r="F396" s="22" t="s">
        <v>34</v>
      </c>
      <c r="G396" s="23" t="s">
        <v>437</v>
      </c>
      <c r="H396" s="24"/>
      <c r="I396" s="93"/>
      <c r="J396" s="97">
        <v>150</v>
      </c>
      <c r="K396" s="97">
        <v>150</v>
      </c>
      <c r="L396" s="98">
        <v>150</v>
      </c>
      <c r="M396" s="97">
        <v>160</v>
      </c>
      <c r="N396" s="97">
        <v>160</v>
      </c>
      <c r="O396" s="97">
        <v>160</v>
      </c>
      <c r="P396" s="96">
        <v>184</v>
      </c>
      <c r="Q396" s="96">
        <v>184</v>
      </c>
      <c r="R396" s="96">
        <v>184</v>
      </c>
      <c r="S396" s="119" t="s">
        <v>379</v>
      </c>
      <c r="T396" s="119" t="s">
        <v>379</v>
      </c>
      <c r="U396" s="119" t="s">
        <v>379</v>
      </c>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row>
    <row r="397" s="3" customFormat="1" customHeight="1" spans="1:251">
      <c r="A397" s="19" t="s">
        <v>393</v>
      </c>
      <c r="B397" s="33" t="s">
        <v>110</v>
      </c>
      <c r="C397" s="21" t="s">
        <v>394</v>
      </c>
      <c r="D397" s="22" t="s">
        <v>34</v>
      </c>
      <c r="E397" s="22" t="s">
        <v>34</v>
      </c>
      <c r="F397" s="22" t="s">
        <v>34</v>
      </c>
      <c r="G397" s="55"/>
      <c r="H397" s="24"/>
      <c r="I397" s="93"/>
      <c r="J397" s="94">
        <v>30</v>
      </c>
      <c r="K397" s="94">
        <v>30</v>
      </c>
      <c r="L397" s="95">
        <v>30</v>
      </c>
      <c r="M397" s="94">
        <v>30</v>
      </c>
      <c r="N397" s="94">
        <v>30</v>
      </c>
      <c r="O397" s="94">
        <v>30</v>
      </c>
      <c r="P397" s="96">
        <v>40</v>
      </c>
      <c r="Q397" s="96">
        <v>40</v>
      </c>
      <c r="R397" s="96">
        <v>40</v>
      </c>
      <c r="S397" s="119">
        <v>1.47</v>
      </c>
      <c r="T397" s="119">
        <v>1.47</v>
      </c>
      <c r="U397" s="119">
        <v>1.47</v>
      </c>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row>
    <row r="398" s="3" customFormat="1" customHeight="1" spans="1:251">
      <c r="A398" s="19" t="s">
        <v>507</v>
      </c>
      <c r="B398" s="33" t="s">
        <v>110</v>
      </c>
      <c r="C398" s="21" t="s">
        <v>240</v>
      </c>
      <c r="D398" s="22" t="s">
        <v>34</v>
      </c>
      <c r="E398" s="22" t="s">
        <v>34</v>
      </c>
      <c r="F398" s="22" t="s">
        <v>34</v>
      </c>
      <c r="G398" s="23" t="s">
        <v>241</v>
      </c>
      <c r="H398" s="24"/>
      <c r="I398" s="93"/>
      <c r="J398" s="94">
        <v>60</v>
      </c>
      <c r="K398" s="94">
        <v>60</v>
      </c>
      <c r="L398" s="95">
        <v>60</v>
      </c>
      <c r="M398" s="94">
        <v>60</v>
      </c>
      <c r="N398" s="94">
        <v>60</v>
      </c>
      <c r="O398" s="94">
        <v>60</v>
      </c>
      <c r="P398" s="96">
        <v>60</v>
      </c>
      <c r="Q398" s="96">
        <v>60</v>
      </c>
      <c r="R398" s="96">
        <v>60</v>
      </c>
      <c r="S398" s="119">
        <v>3</v>
      </c>
      <c r="T398" s="119">
        <v>3</v>
      </c>
      <c r="U398" s="119">
        <v>3</v>
      </c>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row>
    <row r="399" s="3" customFormat="1" customHeight="1" spans="1:251">
      <c r="A399" s="19" t="s">
        <v>494</v>
      </c>
      <c r="B399" s="33" t="s">
        <v>117</v>
      </c>
      <c r="C399" s="187" t="s">
        <v>212</v>
      </c>
      <c r="D399" s="22" t="s">
        <v>34</v>
      </c>
      <c r="E399" s="22" t="s">
        <v>34</v>
      </c>
      <c r="F399" s="22" t="s">
        <v>34</v>
      </c>
      <c r="G399" s="23" t="s">
        <v>495</v>
      </c>
      <c r="H399" s="24"/>
      <c r="I399" s="93"/>
      <c r="J399" s="97">
        <v>60</v>
      </c>
      <c r="K399" s="97">
        <v>60</v>
      </c>
      <c r="L399" s="98">
        <v>60</v>
      </c>
      <c r="M399" s="97">
        <v>65</v>
      </c>
      <c r="N399" s="97">
        <v>65</v>
      </c>
      <c r="O399" s="97">
        <v>65</v>
      </c>
      <c r="P399" s="96">
        <v>80</v>
      </c>
      <c r="Q399" s="96">
        <v>80</v>
      </c>
      <c r="R399" s="96">
        <v>80</v>
      </c>
      <c r="S399" s="119" t="s">
        <v>379</v>
      </c>
      <c r="T399" s="119" t="s">
        <v>379</v>
      </c>
      <c r="U399" s="119" t="s">
        <v>379</v>
      </c>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row>
    <row r="400" s="3" customFormat="1" customHeight="1" spans="1:251">
      <c r="A400" s="19" t="s">
        <v>438</v>
      </c>
      <c r="B400" s="33"/>
      <c r="C400" s="56" t="s">
        <v>118</v>
      </c>
      <c r="D400" s="22" t="s">
        <v>34</v>
      </c>
      <c r="E400" s="22" t="s">
        <v>34</v>
      </c>
      <c r="F400" s="22" t="s">
        <v>34</v>
      </c>
      <c r="G400" s="64" t="s">
        <v>439</v>
      </c>
      <c r="H400" s="65"/>
      <c r="I400" s="112"/>
      <c r="J400" s="94">
        <v>40</v>
      </c>
      <c r="K400" s="94">
        <v>40</v>
      </c>
      <c r="L400" s="95">
        <v>40</v>
      </c>
      <c r="M400" s="94">
        <v>40</v>
      </c>
      <c r="N400" s="94">
        <v>40</v>
      </c>
      <c r="O400" s="94">
        <v>40</v>
      </c>
      <c r="P400" s="96">
        <v>55</v>
      </c>
      <c r="Q400" s="96">
        <v>55</v>
      </c>
      <c r="R400" s="96">
        <v>55</v>
      </c>
      <c r="S400" s="119">
        <v>1.33</v>
      </c>
      <c r="T400" s="119">
        <v>1.33</v>
      </c>
      <c r="U400" s="119">
        <v>1.33</v>
      </c>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row>
    <row r="401" s="3" customFormat="1" customHeight="1" spans="1:251">
      <c r="A401" s="19" t="s">
        <v>496</v>
      </c>
      <c r="B401" s="33"/>
      <c r="C401" s="174" t="s">
        <v>214</v>
      </c>
      <c r="D401" s="22" t="s">
        <v>34</v>
      </c>
      <c r="E401" s="22" t="s">
        <v>34</v>
      </c>
      <c r="F401" s="22" t="s">
        <v>34</v>
      </c>
      <c r="G401" s="64" t="s">
        <v>215</v>
      </c>
      <c r="H401" s="65"/>
      <c r="I401" s="112"/>
      <c r="J401" s="94">
        <v>36</v>
      </c>
      <c r="K401" s="94">
        <v>36</v>
      </c>
      <c r="L401" s="95">
        <v>36</v>
      </c>
      <c r="M401" s="94">
        <v>36</v>
      </c>
      <c r="N401" s="94">
        <v>36</v>
      </c>
      <c r="O401" s="94">
        <v>36</v>
      </c>
      <c r="P401" s="96">
        <v>40</v>
      </c>
      <c r="Q401" s="96">
        <v>40</v>
      </c>
      <c r="R401" s="96">
        <v>40</v>
      </c>
      <c r="S401" s="119">
        <v>2.3</v>
      </c>
      <c r="T401" s="119">
        <v>2.3</v>
      </c>
      <c r="U401" s="119">
        <v>2.3</v>
      </c>
      <c r="V401" s="3">
        <v>5.6</v>
      </c>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row>
    <row r="402" s="3" customFormat="1" customHeight="1" spans="1:251">
      <c r="A402" s="19" t="s">
        <v>395</v>
      </c>
      <c r="B402" s="33"/>
      <c r="C402" s="56" t="s">
        <v>120</v>
      </c>
      <c r="D402" s="22" t="s">
        <v>34</v>
      </c>
      <c r="E402" s="22" t="s">
        <v>34</v>
      </c>
      <c r="F402" s="22" t="s">
        <v>34</v>
      </c>
      <c r="G402" s="23" t="s">
        <v>121</v>
      </c>
      <c r="H402" s="24"/>
      <c r="I402" s="93"/>
      <c r="J402" s="97">
        <v>100</v>
      </c>
      <c r="K402" s="97">
        <v>100</v>
      </c>
      <c r="L402" s="98">
        <v>100</v>
      </c>
      <c r="M402" s="97">
        <v>100</v>
      </c>
      <c r="N402" s="97">
        <v>100</v>
      </c>
      <c r="O402" s="97">
        <v>100</v>
      </c>
      <c r="P402" s="96">
        <v>120</v>
      </c>
      <c r="Q402" s="96">
        <v>120</v>
      </c>
      <c r="R402" s="96">
        <v>120</v>
      </c>
      <c r="S402" s="119"/>
      <c r="T402" s="119"/>
      <c r="U402" s="119"/>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row>
    <row r="403" s="3" customFormat="1" customHeight="1" spans="1:251">
      <c r="A403" s="19" t="s">
        <v>440</v>
      </c>
      <c r="B403" s="54"/>
      <c r="C403" s="174" t="s">
        <v>122</v>
      </c>
      <c r="D403" s="22" t="s">
        <v>34</v>
      </c>
      <c r="E403" s="22" t="s">
        <v>34</v>
      </c>
      <c r="F403" s="22" t="s">
        <v>34</v>
      </c>
      <c r="G403" s="23" t="s">
        <v>123</v>
      </c>
      <c r="H403" s="24"/>
      <c r="I403" s="93"/>
      <c r="J403" s="94">
        <v>120</v>
      </c>
      <c r="K403" s="94">
        <v>120</v>
      </c>
      <c r="L403" s="95">
        <v>120</v>
      </c>
      <c r="M403" s="94">
        <v>120</v>
      </c>
      <c r="N403" s="94">
        <v>120</v>
      </c>
      <c r="O403" s="94">
        <v>120</v>
      </c>
      <c r="P403" s="96">
        <v>160</v>
      </c>
      <c r="Q403" s="96">
        <v>160</v>
      </c>
      <c r="R403" s="96">
        <v>160</v>
      </c>
      <c r="S403" s="119"/>
      <c r="T403" s="119"/>
      <c r="U403" s="119"/>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row>
    <row r="404" s="3" customFormat="1" customHeight="1" spans="1:251">
      <c r="A404" s="19" t="s">
        <v>512</v>
      </c>
      <c r="B404" s="70" t="s">
        <v>117</v>
      </c>
      <c r="C404" s="188" t="s">
        <v>263</v>
      </c>
      <c r="D404" s="22" t="s">
        <v>34</v>
      </c>
      <c r="E404" s="22" t="s">
        <v>34</v>
      </c>
      <c r="F404" s="22" t="s">
        <v>34</v>
      </c>
      <c r="G404" s="64" t="s">
        <v>264</v>
      </c>
      <c r="H404" s="65"/>
      <c r="I404" s="112"/>
      <c r="J404" s="94">
        <v>160</v>
      </c>
      <c r="K404" s="94">
        <v>160</v>
      </c>
      <c r="L404" s="95">
        <v>160</v>
      </c>
      <c r="M404" s="94">
        <v>160</v>
      </c>
      <c r="N404" s="94">
        <v>160</v>
      </c>
      <c r="O404" s="94">
        <v>160</v>
      </c>
      <c r="P404" s="96">
        <v>200</v>
      </c>
      <c r="Q404" s="96">
        <v>200</v>
      </c>
      <c r="R404" s="96">
        <v>200</v>
      </c>
      <c r="S404" s="119">
        <v>9</v>
      </c>
      <c r="T404" s="119">
        <v>9</v>
      </c>
      <c r="U404" s="119">
        <v>9</v>
      </c>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row>
    <row r="405" s="3" customFormat="1" customHeight="1" spans="1:251">
      <c r="A405" s="22" t="s">
        <v>513</v>
      </c>
      <c r="B405" s="26" t="s">
        <v>514</v>
      </c>
      <c r="C405" s="21" t="s">
        <v>515</v>
      </c>
      <c r="D405" s="22" t="s">
        <v>34</v>
      </c>
      <c r="E405" s="22" t="s">
        <v>34</v>
      </c>
      <c r="F405" s="22" t="s">
        <v>34</v>
      </c>
      <c r="G405" s="71" t="s">
        <v>266</v>
      </c>
      <c r="H405" s="71"/>
      <c r="I405" s="71"/>
      <c r="J405" s="106">
        <v>400</v>
      </c>
      <c r="K405" s="106">
        <v>400</v>
      </c>
      <c r="L405" s="106">
        <v>400</v>
      </c>
      <c r="M405" s="106">
        <v>400</v>
      </c>
      <c r="N405" s="106">
        <v>400</v>
      </c>
      <c r="O405" s="106">
        <v>400</v>
      </c>
      <c r="P405" s="106">
        <v>400</v>
      </c>
      <c r="Q405" s="106">
        <v>400</v>
      </c>
      <c r="R405" s="106">
        <v>400</v>
      </c>
      <c r="S405" s="121"/>
      <c r="T405" s="121"/>
      <c r="U405" s="121"/>
      <c r="V405" s="120" t="s">
        <v>450</v>
      </c>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row>
    <row r="406" s="3" customFormat="1" customHeight="1" spans="1:251">
      <c r="A406" s="19" t="s">
        <v>396</v>
      </c>
      <c r="B406" s="33" t="s">
        <v>397</v>
      </c>
      <c r="C406" s="34" t="s">
        <v>398</v>
      </c>
      <c r="D406" s="22" t="s">
        <v>34</v>
      </c>
      <c r="E406" s="22"/>
      <c r="F406" s="22"/>
      <c r="G406" s="59" t="s">
        <v>399</v>
      </c>
      <c r="H406" s="59"/>
      <c r="I406" s="59"/>
      <c r="J406" s="94">
        <v>400</v>
      </c>
      <c r="K406" s="106"/>
      <c r="L406" s="94"/>
      <c r="M406" s="94">
        <v>450</v>
      </c>
      <c r="N406" s="94"/>
      <c r="O406" s="94"/>
      <c r="P406" s="94">
        <v>450</v>
      </c>
      <c r="Q406" s="94"/>
      <c r="R406" s="94"/>
      <c r="S406" s="119">
        <v>110.1</v>
      </c>
      <c r="T406" s="119"/>
      <c r="U406" s="119"/>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row>
    <row r="407" s="3" customFormat="1" customHeight="1" spans="1:251">
      <c r="A407" s="60" t="s">
        <v>400</v>
      </c>
      <c r="B407" s="33" t="s">
        <v>401</v>
      </c>
      <c r="C407" s="34" t="s">
        <v>402</v>
      </c>
      <c r="D407" s="22"/>
      <c r="E407" s="22" t="s">
        <v>34</v>
      </c>
      <c r="F407" s="22" t="s">
        <v>34</v>
      </c>
      <c r="G407" s="59" t="s">
        <v>403</v>
      </c>
      <c r="H407" s="59"/>
      <c r="I407" s="59"/>
      <c r="J407" s="94"/>
      <c r="K407" s="94">
        <v>400</v>
      </c>
      <c r="L407" s="94">
        <v>400</v>
      </c>
      <c r="M407" s="94"/>
      <c r="N407" s="94">
        <v>450</v>
      </c>
      <c r="O407" s="94">
        <v>450</v>
      </c>
      <c r="P407" s="94"/>
      <c r="Q407" s="94">
        <v>450</v>
      </c>
      <c r="R407" s="94">
        <v>450</v>
      </c>
      <c r="S407" s="119"/>
      <c r="T407" s="119">
        <v>113.6</v>
      </c>
      <c r="U407" s="119">
        <v>113.6</v>
      </c>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row>
    <row r="408" s="3" customFormat="1" customHeight="1" spans="1:251">
      <c r="A408" s="19" t="s">
        <v>516</v>
      </c>
      <c r="B408" s="20" t="s">
        <v>267</v>
      </c>
      <c r="C408" s="189" t="s">
        <v>268</v>
      </c>
      <c r="D408" s="22" t="s">
        <v>34</v>
      </c>
      <c r="E408" s="22" t="s">
        <v>34</v>
      </c>
      <c r="F408" s="22" t="s">
        <v>34</v>
      </c>
      <c r="G408" s="23" t="s">
        <v>269</v>
      </c>
      <c r="H408" s="24"/>
      <c r="I408" s="93"/>
      <c r="J408" s="94">
        <v>230</v>
      </c>
      <c r="K408" s="94">
        <v>230</v>
      </c>
      <c r="L408" s="95">
        <v>230</v>
      </c>
      <c r="M408" s="94">
        <v>230</v>
      </c>
      <c r="N408" s="94">
        <v>230</v>
      </c>
      <c r="O408" s="94">
        <v>230</v>
      </c>
      <c r="P408" s="96">
        <v>230</v>
      </c>
      <c r="Q408" s="96">
        <v>230</v>
      </c>
      <c r="R408" s="96">
        <v>230</v>
      </c>
      <c r="S408" s="119">
        <v>25.3</v>
      </c>
      <c r="T408" s="119">
        <v>25.3</v>
      </c>
      <c r="U408" s="119">
        <v>25.3</v>
      </c>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row>
    <row r="409" s="3" customFormat="1" customHeight="1" spans="1:251">
      <c r="A409" s="166">
        <v>89827</v>
      </c>
      <c r="B409" s="70" t="s">
        <v>406</v>
      </c>
      <c r="C409" s="21" t="s">
        <v>449</v>
      </c>
      <c r="D409" s="166" t="s">
        <v>34</v>
      </c>
      <c r="E409" s="166" t="s">
        <v>34</v>
      </c>
      <c r="F409" s="166" t="s">
        <v>34</v>
      </c>
      <c r="G409" s="23" t="s">
        <v>148</v>
      </c>
      <c r="H409" s="24"/>
      <c r="I409" s="93"/>
      <c r="J409" s="169">
        <v>130</v>
      </c>
      <c r="K409" s="169">
        <v>130</v>
      </c>
      <c r="L409" s="169">
        <v>130</v>
      </c>
      <c r="M409" s="169">
        <v>150</v>
      </c>
      <c r="N409" s="169">
        <v>150</v>
      </c>
      <c r="O409" s="169">
        <v>150</v>
      </c>
      <c r="P409" s="169">
        <v>150</v>
      </c>
      <c r="Q409" s="169">
        <v>150</v>
      </c>
      <c r="R409" s="169">
        <v>150</v>
      </c>
      <c r="S409" s="157">
        <v>30</v>
      </c>
      <c r="T409" s="157">
        <v>30</v>
      </c>
      <c r="U409" s="157">
        <v>30</v>
      </c>
      <c r="V409" s="3" t="s">
        <v>450</v>
      </c>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row>
    <row r="410" s="3" customFormat="1" customHeight="1" spans="1:251">
      <c r="A410" s="22" t="s">
        <v>451</v>
      </c>
      <c r="B410" s="70" t="s">
        <v>452</v>
      </c>
      <c r="C410" s="21" t="s">
        <v>149</v>
      </c>
      <c r="D410" s="22" t="s">
        <v>34</v>
      </c>
      <c r="E410" s="22" t="s">
        <v>34</v>
      </c>
      <c r="F410" s="22" t="s">
        <v>34</v>
      </c>
      <c r="G410" s="23" t="s">
        <v>150</v>
      </c>
      <c r="H410" s="24"/>
      <c r="I410" s="93"/>
      <c r="J410" s="106">
        <v>99</v>
      </c>
      <c r="K410" s="106">
        <v>99</v>
      </c>
      <c r="L410" s="106">
        <v>99</v>
      </c>
      <c r="M410" s="106">
        <v>99</v>
      </c>
      <c r="N410" s="106">
        <v>99</v>
      </c>
      <c r="O410" s="106">
        <v>99</v>
      </c>
      <c r="P410" s="106">
        <v>99</v>
      </c>
      <c r="Q410" s="106">
        <v>99</v>
      </c>
      <c r="R410" s="106">
        <v>99</v>
      </c>
      <c r="S410" s="121">
        <v>20</v>
      </c>
      <c r="T410" s="121">
        <v>20</v>
      </c>
      <c r="U410" s="121">
        <v>20</v>
      </c>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row>
    <row r="411" s="3" customFormat="1" customHeight="1" spans="1:251">
      <c r="A411" s="62">
        <v>66526</v>
      </c>
      <c r="B411" s="63" t="s">
        <v>408</v>
      </c>
      <c r="C411" s="27" t="s">
        <v>231</v>
      </c>
      <c r="D411" s="22" t="s">
        <v>34</v>
      </c>
      <c r="E411" s="22" t="s">
        <v>34</v>
      </c>
      <c r="F411" s="22" t="s">
        <v>34</v>
      </c>
      <c r="G411" s="64" t="s">
        <v>232</v>
      </c>
      <c r="H411" s="65"/>
      <c r="I411" s="112"/>
      <c r="J411" s="94">
        <v>96</v>
      </c>
      <c r="K411" s="94">
        <v>96</v>
      </c>
      <c r="L411" s="95">
        <v>96</v>
      </c>
      <c r="M411" s="94">
        <v>106</v>
      </c>
      <c r="N411" s="94">
        <v>106</v>
      </c>
      <c r="O411" s="94">
        <v>106</v>
      </c>
      <c r="P411" s="96">
        <v>120</v>
      </c>
      <c r="Q411" s="96">
        <v>120</v>
      </c>
      <c r="R411" s="96">
        <v>120</v>
      </c>
      <c r="S411" s="119">
        <v>12.76</v>
      </c>
      <c r="T411" s="119">
        <v>12.76</v>
      </c>
      <c r="U411" s="119">
        <v>12.76</v>
      </c>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row>
    <row r="412" s="3" customFormat="1" customHeight="1" spans="1:251">
      <c r="A412" s="22" t="s">
        <v>497</v>
      </c>
      <c r="B412" s="26" t="s">
        <v>498</v>
      </c>
      <c r="C412" s="44" t="s">
        <v>233</v>
      </c>
      <c r="D412" s="22" t="s">
        <v>34</v>
      </c>
      <c r="E412" s="22" t="s">
        <v>34</v>
      </c>
      <c r="F412" s="22" t="s">
        <v>34</v>
      </c>
      <c r="G412" s="64" t="s">
        <v>234</v>
      </c>
      <c r="H412" s="65"/>
      <c r="I412" s="112"/>
      <c r="J412" s="106">
        <v>120</v>
      </c>
      <c r="K412" s="106">
        <v>120</v>
      </c>
      <c r="L412" s="106">
        <v>120</v>
      </c>
      <c r="M412" s="106">
        <v>150</v>
      </c>
      <c r="N412" s="106">
        <v>150</v>
      </c>
      <c r="O412" s="106">
        <v>150</v>
      </c>
      <c r="P412" s="22">
        <v>150</v>
      </c>
      <c r="Q412" s="22">
        <v>150</v>
      </c>
      <c r="R412" s="22">
        <v>150</v>
      </c>
      <c r="S412" s="121">
        <v>30</v>
      </c>
      <c r="T412" s="121">
        <v>30</v>
      </c>
      <c r="U412" s="121">
        <v>30</v>
      </c>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row>
    <row r="413" s="3" customFormat="1" customHeight="1" spans="1:251">
      <c r="A413" s="25" t="s">
        <v>409</v>
      </c>
      <c r="B413" s="29" t="s">
        <v>151</v>
      </c>
      <c r="C413" s="27" t="s">
        <v>152</v>
      </c>
      <c r="D413" s="22" t="s">
        <v>34</v>
      </c>
      <c r="E413" s="22" t="s">
        <v>34</v>
      </c>
      <c r="F413" s="22" t="s">
        <v>34</v>
      </c>
      <c r="G413" s="66" t="s">
        <v>410</v>
      </c>
      <c r="H413" s="66"/>
      <c r="I413" s="66"/>
      <c r="J413" s="106">
        <v>70</v>
      </c>
      <c r="K413" s="106">
        <v>70</v>
      </c>
      <c r="L413" s="106">
        <v>70</v>
      </c>
      <c r="M413" s="106">
        <v>70</v>
      </c>
      <c r="N413" s="106">
        <v>70</v>
      </c>
      <c r="O413" s="106">
        <v>70</v>
      </c>
      <c r="P413" s="96">
        <v>80</v>
      </c>
      <c r="Q413" s="96">
        <v>80</v>
      </c>
      <c r="R413" s="96">
        <v>80</v>
      </c>
      <c r="S413" s="119"/>
      <c r="T413" s="119"/>
      <c r="U413" s="119"/>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row>
    <row r="414" s="3" customFormat="1" customHeight="1" spans="1:251">
      <c r="A414" s="19" t="s">
        <v>411</v>
      </c>
      <c r="B414" s="30"/>
      <c r="C414" s="32" t="s">
        <v>154</v>
      </c>
      <c r="D414" s="22" t="s">
        <v>34</v>
      </c>
      <c r="E414" s="22" t="s">
        <v>34</v>
      </c>
      <c r="F414" s="22" t="s">
        <v>34</v>
      </c>
      <c r="G414" s="66" t="s">
        <v>155</v>
      </c>
      <c r="H414" s="66"/>
      <c r="I414" s="66"/>
      <c r="J414" s="97">
        <v>60</v>
      </c>
      <c r="K414" s="97">
        <v>60</v>
      </c>
      <c r="L414" s="97">
        <v>60</v>
      </c>
      <c r="M414" s="106">
        <v>70</v>
      </c>
      <c r="N414" s="106">
        <v>70</v>
      </c>
      <c r="O414" s="106">
        <v>70</v>
      </c>
      <c r="P414" s="96">
        <v>80</v>
      </c>
      <c r="Q414" s="96">
        <v>80</v>
      </c>
      <c r="R414" s="96">
        <v>80</v>
      </c>
      <c r="S414" s="119"/>
      <c r="T414" s="119"/>
      <c r="U414" s="119"/>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row>
    <row r="415" s="3" customFormat="1" customHeight="1" spans="1:251">
      <c r="A415" s="25" t="s">
        <v>412</v>
      </c>
      <c r="B415" s="30"/>
      <c r="C415" s="32" t="s">
        <v>156</v>
      </c>
      <c r="D415" s="22" t="s">
        <v>34</v>
      </c>
      <c r="E415" s="22"/>
      <c r="F415" s="22"/>
      <c r="G415" s="66" t="s">
        <v>157</v>
      </c>
      <c r="H415" s="66"/>
      <c r="I415" s="66"/>
      <c r="J415" s="94">
        <v>60</v>
      </c>
      <c r="K415" s="106"/>
      <c r="L415" s="106"/>
      <c r="M415" s="94">
        <v>60</v>
      </c>
      <c r="N415" s="106"/>
      <c r="O415" s="106"/>
      <c r="P415" s="96">
        <v>60</v>
      </c>
      <c r="Q415" s="96"/>
      <c r="R415" s="96"/>
      <c r="S415" s="119"/>
      <c r="T415" s="119"/>
      <c r="U415" s="119"/>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row>
    <row r="416" s="3" customFormat="1" customHeight="1" spans="1:251">
      <c r="A416" s="25" t="s">
        <v>413</v>
      </c>
      <c r="B416" s="30"/>
      <c r="C416" s="32" t="s">
        <v>158</v>
      </c>
      <c r="D416" s="27"/>
      <c r="E416" s="22" t="s">
        <v>34</v>
      </c>
      <c r="F416" s="22" t="s">
        <v>34</v>
      </c>
      <c r="G416" s="66" t="s">
        <v>414</v>
      </c>
      <c r="H416" s="66"/>
      <c r="I416" s="66"/>
      <c r="J416" s="106"/>
      <c r="K416" s="97">
        <v>80</v>
      </c>
      <c r="L416" s="97">
        <v>80</v>
      </c>
      <c r="M416" s="106"/>
      <c r="N416" s="97">
        <v>80</v>
      </c>
      <c r="O416" s="97">
        <v>80</v>
      </c>
      <c r="P416" s="96"/>
      <c r="Q416" s="96">
        <v>100</v>
      </c>
      <c r="R416" s="96">
        <v>100</v>
      </c>
      <c r="S416" s="119"/>
      <c r="T416" s="119"/>
      <c r="U416" s="119"/>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row>
    <row r="417" s="3" customFormat="1" customHeight="1" spans="1:251">
      <c r="A417" s="25" t="s">
        <v>415</v>
      </c>
      <c r="B417" s="30"/>
      <c r="C417" s="32" t="s">
        <v>160</v>
      </c>
      <c r="D417" s="27"/>
      <c r="E417" s="22" t="s">
        <v>34</v>
      </c>
      <c r="F417" s="22"/>
      <c r="G417" s="66" t="s">
        <v>416</v>
      </c>
      <c r="H417" s="66"/>
      <c r="I417" s="66"/>
      <c r="J417" s="106"/>
      <c r="K417" s="97">
        <v>60</v>
      </c>
      <c r="L417" s="98"/>
      <c r="M417" s="106"/>
      <c r="N417" s="97">
        <v>80</v>
      </c>
      <c r="O417" s="97"/>
      <c r="P417" s="96"/>
      <c r="Q417" s="96">
        <v>80</v>
      </c>
      <c r="R417" s="96"/>
      <c r="S417" s="119"/>
      <c r="T417" s="119"/>
      <c r="U417" s="119"/>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row>
    <row r="418" s="3" customFormat="1" customHeight="1" spans="1:251">
      <c r="A418" s="25" t="s">
        <v>417</v>
      </c>
      <c r="B418" s="30"/>
      <c r="C418" s="34" t="s">
        <v>162</v>
      </c>
      <c r="D418" s="27"/>
      <c r="E418" s="27"/>
      <c r="F418" s="22" t="s">
        <v>34</v>
      </c>
      <c r="G418" s="66" t="s">
        <v>416</v>
      </c>
      <c r="H418" s="66"/>
      <c r="I418" s="66"/>
      <c r="J418" s="106"/>
      <c r="K418" s="106"/>
      <c r="L418" s="98">
        <v>60</v>
      </c>
      <c r="M418" s="106"/>
      <c r="N418" s="106"/>
      <c r="O418" s="97">
        <v>80</v>
      </c>
      <c r="P418" s="96"/>
      <c r="Q418" s="96"/>
      <c r="R418" s="96">
        <v>80</v>
      </c>
      <c r="S418" s="119"/>
      <c r="T418" s="119"/>
      <c r="U418" s="119"/>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row>
    <row r="419" s="3" customFormat="1" customHeight="1" spans="1:21">
      <c r="A419" s="125" t="s">
        <v>517</v>
      </c>
      <c r="B419" s="26"/>
      <c r="C419" s="182" t="s">
        <v>270</v>
      </c>
      <c r="D419" s="83" t="s">
        <v>34</v>
      </c>
      <c r="E419" s="83" t="s">
        <v>34</v>
      </c>
      <c r="F419" s="83" t="s">
        <v>34</v>
      </c>
      <c r="G419" s="177" t="s">
        <v>271</v>
      </c>
      <c r="H419" s="177"/>
      <c r="I419" s="177"/>
      <c r="J419" s="151">
        <v>120</v>
      </c>
      <c r="K419" s="151">
        <v>120</v>
      </c>
      <c r="L419" s="151">
        <v>120</v>
      </c>
      <c r="M419" s="151">
        <v>120</v>
      </c>
      <c r="N419" s="151">
        <v>120</v>
      </c>
      <c r="O419" s="151">
        <v>120</v>
      </c>
      <c r="P419" s="185">
        <v>200</v>
      </c>
      <c r="Q419" s="185">
        <v>200</v>
      </c>
      <c r="R419" s="185">
        <v>200</v>
      </c>
      <c r="S419" s="119"/>
      <c r="T419" s="119"/>
      <c r="U419" s="119"/>
    </row>
    <row r="420" s="3" customFormat="1" customHeight="1" spans="1:251">
      <c r="A420" s="19" t="s">
        <v>508</v>
      </c>
      <c r="B420" s="31"/>
      <c r="C420" s="34" t="s">
        <v>253</v>
      </c>
      <c r="D420" s="22" t="s">
        <v>34</v>
      </c>
      <c r="E420" s="22" t="s">
        <v>34</v>
      </c>
      <c r="F420" s="22" t="s">
        <v>34</v>
      </c>
      <c r="G420" s="66" t="s">
        <v>509</v>
      </c>
      <c r="H420" s="66"/>
      <c r="I420" s="66"/>
      <c r="J420" s="97">
        <v>180</v>
      </c>
      <c r="K420" s="97">
        <v>180</v>
      </c>
      <c r="L420" s="97">
        <v>180</v>
      </c>
      <c r="M420" s="97">
        <v>180</v>
      </c>
      <c r="N420" s="97">
        <v>180</v>
      </c>
      <c r="O420" s="97">
        <v>180</v>
      </c>
      <c r="P420" s="96">
        <v>200</v>
      </c>
      <c r="Q420" s="96">
        <v>200</v>
      </c>
      <c r="R420" s="96">
        <v>200</v>
      </c>
      <c r="S420" s="119"/>
      <c r="T420" s="119"/>
      <c r="U420" s="119"/>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row>
    <row r="421" s="3" customFormat="1" customHeight="1" spans="1:21">
      <c r="A421" s="125" t="s">
        <v>520</v>
      </c>
      <c r="B421" s="124" t="s">
        <v>151</v>
      </c>
      <c r="C421" s="182" t="s">
        <v>521</v>
      </c>
      <c r="D421" s="83" t="s">
        <v>34</v>
      </c>
      <c r="E421" s="83" t="s">
        <v>34</v>
      </c>
      <c r="F421" s="83" t="s">
        <v>34</v>
      </c>
      <c r="G421" s="177" t="s">
        <v>522</v>
      </c>
      <c r="H421" s="177"/>
      <c r="I421" s="177"/>
      <c r="J421" s="151">
        <v>60</v>
      </c>
      <c r="K421" s="151">
        <v>60</v>
      </c>
      <c r="L421" s="151">
        <v>60</v>
      </c>
      <c r="M421" s="151">
        <v>60</v>
      </c>
      <c r="N421" s="151">
        <v>60</v>
      </c>
      <c r="O421" s="151">
        <v>60</v>
      </c>
      <c r="P421" s="185">
        <v>80</v>
      </c>
      <c r="Q421" s="185">
        <v>80</v>
      </c>
      <c r="R421" s="185">
        <v>80</v>
      </c>
      <c r="S421" s="119"/>
      <c r="T421" s="119"/>
      <c r="U421" s="119"/>
    </row>
    <row r="422" s="3" customFormat="1" customHeight="1" spans="1:251">
      <c r="A422" s="19" t="s">
        <v>517</v>
      </c>
      <c r="B422" s="26" t="s">
        <v>151</v>
      </c>
      <c r="C422" s="32" t="s">
        <v>270</v>
      </c>
      <c r="D422" s="22" t="s">
        <v>34</v>
      </c>
      <c r="E422" s="22" t="s">
        <v>34</v>
      </c>
      <c r="F422" s="22" t="s">
        <v>34</v>
      </c>
      <c r="G422" s="66" t="s">
        <v>271</v>
      </c>
      <c r="H422" s="66"/>
      <c r="I422" s="66"/>
      <c r="J422" s="97">
        <v>120</v>
      </c>
      <c r="K422" s="97">
        <v>120</v>
      </c>
      <c r="L422" s="97">
        <v>120</v>
      </c>
      <c r="M422" s="97">
        <v>120</v>
      </c>
      <c r="N422" s="97">
        <v>120</v>
      </c>
      <c r="O422" s="97">
        <v>120</v>
      </c>
      <c r="P422" s="99">
        <v>200</v>
      </c>
      <c r="Q422" s="99">
        <v>200</v>
      </c>
      <c r="R422" s="99">
        <v>200</v>
      </c>
      <c r="S422" s="119"/>
      <c r="T422" s="119"/>
      <c r="U422" s="119"/>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row>
    <row r="423" s="3" customFormat="1" customHeight="1" spans="1:251">
      <c r="A423" s="22">
        <v>89815</v>
      </c>
      <c r="B423" s="26" t="s">
        <v>165</v>
      </c>
      <c r="C423" s="183" t="s">
        <v>166</v>
      </c>
      <c r="D423" s="22" t="s">
        <v>34</v>
      </c>
      <c r="E423" s="22" t="s">
        <v>34</v>
      </c>
      <c r="F423" s="22" t="s">
        <v>34</v>
      </c>
      <c r="G423" s="184" t="s">
        <v>167</v>
      </c>
      <c r="H423" s="184"/>
      <c r="I423" s="184"/>
      <c r="J423" s="106">
        <v>50</v>
      </c>
      <c r="K423" s="106">
        <v>50</v>
      </c>
      <c r="L423" s="106">
        <v>50</v>
      </c>
      <c r="M423" s="106">
        <v>50</v>
      </c>
      <c r="N423" s="106">
        <v>50</v>
      </c>
      <c r="O423" s="106">
        <v>50</v>
      </c>
      <c r="P423" s="106">
        <v>50</v>
      </c>
      <c r="Q423" s="106">
        <v>50</v>
      </c>
      <c r="R423" s="106">
        <v>50</v>
      </c>
      <c r="S423" s="121"/>
      <c r="T423" s="121"/>
      <c r="U423" s="121"/>
      <c r="V423" s="120" t="s">
        <v>371</v>
      </c>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row>
    <row r="424" s="3" customFormat="1" customHeight="1" spans="1:251">
      <c r="A424" s="22">
        <v>89794</v>
      </c>
      <c r="B424" s="26" t="s">
        <v>499</v>
      </c>
      <c r="C424" s="27" t="s">
        <v>500</v>
      </c>
      <c r="D424" s="22" t="s">
        <v>34</v>
      </c>
      <c r="E424" s="22" t="s">
        <v>34</v>
      </c>
      <c r="F424" s="22" t="s">
        <v>34</v>
      </c>
      <c r="G424" s="167" t="s">
        <v>238</v>
      </c>
      <c r="H424" s="168"/>
      <c r="I424" s="170"/>
      <c r="J424" s="106">
        <v>0</v>
      </c>
      <c r="K424" s="106">
        <v>0</v>
      </c>
      <c r="L424" s="106">
        <v>0</v>
      </c>
      <c r="M424" s="106">
        <v>0</v>
      </c>
      <c r="N424" s="106">
        <v>0</v>
      </c>
      <c r="O424" s="106">
        <v>0</v>
      </c>
      <c r="P424" s="106">
        <v>0</v>
      </c>
      <c r="Q424" s="106">
        <v>0</v>
      </c>
      <c r="R424" s="106">
        <v>0</v>
      </c>
      <c r="S424" s="121"/>
      <c r="T424" s="121"/>
      <c r="U424" s="121"/>
      <c r="V424" s="120" t="s">
        <v>501</v>
      </c>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row>
    <row r="425" s="3" customFormat="1" customHeight="1" spans="1:251">
      <c r="A425" s="19" t="s">
        <v>453</v>
      </c>
      <c r="B425" s="29" t="s">
        <v>419</v>
      </c>
      <c r="C425" s="34" t="s">
        <v>454</v>
      </c>
      <c r="D425" s="22" t="s">
        <v>34</v>
      </c>
      <c r="E425" s="22" t="s">
        <v>34</v>
      </c>
      <c r="F425" s="22" t="s">
        <v>34</v>
      </c>
      <c r="G425" s="167" t="s">
        <v>170</v>
      </c>
      <c r="H425" s="168"/>
      <c r="I425" s="170"/>
      <c r="J425" s="97">
        <v>100</v>
      </c>
      <c r="K425" s="97">
        <v>100</v>
      </c>
      <c r="L425" s="98">
        <v>100</v>
      </c>
      <c r="M425" s="97">
        <v>100</v>
      </c>
      <c r="N425" s="97">
        <v>100</v>
      </c>
      <c r="O425" s="97">
        <v>100</v>
      </c>
      <c r="P425" s="96">
        <v>120</v>
      </c>
      <c r="Q425" s="96">
        <v>120</v>
      </c>
      <c r="R425" s="96">
        <v>120</v>
      </c>
      <c r="S425" s="119"/>
      <c r="T425" s="119"/>
      <c r="U425" s="119"/>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row>
    <row r="426" s="3" customFormat="1" customHeight="1" spans="1:251">
      <c r="A426" s="19" t="s">
        <v>422</v>
      </c>
      <c r="B426" s="33" t="s">
        <v>172</v>
      </c>
      <c r="C426" s="69" t="s">
        <v>173</v>
      </c>
      <c r="D426" s="22" t="s">
        <v>34</v>
      </c>
      <c r="E426" s="22" t="s">
        <v>34</v>
      </c>
      <c r="F426" s="22" t="s">
        <v>34</v>
      </c>
      <c r="G426" s="23" t="s">
        <v>174</v>
      </c>
      <c r="H426" s="24"/>
      <c r="I426" s="93"/>
      <c r="J426" s="97">
        <v>50</v>
      </c>
      <c r="K426" s="97">
        <v>50</v>
      </c>
      <c r="L426" s="98">
        <v>50</v>
      </c>
      <c r="M426" s="97">
        <v>60</v>
      </c>
      <c r="N426" s="97">
        <v>60</v>
      </c>
      <c r="O426" s="97">
        <v>60</v>
      </c>
      <c r="P426" s="96">
        <v>80</v>
      </c>
      <c r="Q426" s="96">
        <v>80</v>
      </c>
      <c r="R426" s="96">
        <v>80</v>
      </c>
      <c r="S426" s="119"/>
      <c r="T426" s="119"/>
      <c r="U426" s="119"/>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row>
    <row r="427" s="3" customFormat="1" customHeight="1" spans="1:21">
      <c r="A427" s="125" t="s">
        <v>523</v>
      </c>
      <c r="B427" s="161" t="s">
        <v>172</v>
      </c>
      <c r="C427" s="190" t="s">
        <v>272</v>
      </c>
      <c r="D427" s="83" t="s">
        <v>34</v>
      </c>
      <c r="E427" s="83" t="s">
        <v>34</v>
      </c>
      <c r="F427" s="83" t="s">
        <v>34</v>
      </c>
      <c r="G427" s="84" t="s">
        <v>273</v>
      </c>
      <c r="H427" s="85"/>
      <c r="I427" s="115"/>
      <c r="J427" s="151">
        <v>20</v>
      </c>
      <c r="K427" s="151">
        <v>20</v>
      </c>
      <c r="L427" s="152">
        <v>20</v>
      </c>
      <c r="M427" s="151">
        <v>20</v>
      </c>
      <c r="N427" s="151">
        <v>20</v>
      </c>
      <c r="O427" s="151">
        <v>20</v>
      </c>
      <c r="P427" s="118">
        <v>30</v>
      </c>
      <c r="Q427" s="118">
        <v>30</v>
      </c>
      <c r="R427" s="118">
        <v>30</v>
      </c>
      <c r="S427" s="119"/>
      <c r="T427" s="119"/>
      <c r="U427" s="119"/>
    </row>
    <row r="428" s="3" customFormat="1" customHeight="1" spans="1:21">
      <c r="A428" s="125" t="s">
        <v>524</v>
      </c>
      <c r="B428" s="161" t="s">
        <v>172</v>
      </c>
      <c r="C428" s="190" t="s">
        <v>274</v>
      </c>
      <c r="D428" s="83" t="s">
        <v>34</v>
      </c>
      <c r="E428" s="83" t="s">
        <v>34</v>
      </c>
      <c r="F428" s="83" t="s">
        <v>34</v>
      </c>
      <c r="G428" s="84" t="s">
        <v>275</v>
      </c>
      <c r="H428" s="85"/>
      <c r="I428" s="115"/>
      <c r="J428" s="151">
        <v>30</v>
      </c>
      <c r="K428" s="151">
        <v>30</v>
      </c>
      <c r="L428" s="152">
        <v>30</v>
      </c>
      <c r="M428" s="151">
        <v>30</v>
      </c>
      <c r="N428" s="151">
        <v>30</v>
      </c>
      <c r="O428" s="151">
        <v>30</v>
      </c>
      <c r="P428" s="118">
        <v>50</v>
      </c>
      <c r="Q428" s="118">
        <v>50</v>
      </c>
      <c r="R428" s="118">
        <v>50</v>
      </c>
      <c r="S428" s="119"/>
      <c r="T428" s="119"/>
      <c r="U428" s="119"/>
    </row>
    <row r="429" s="4" customFormat="1" customHeight="1" spans="1:251">
      <c r="A429" s="22">
        <v>89834</v>
      </c>
      <c r="B429" s="70" t="s">
        <v>245</v>
      </c>
      <c r="C429" s="21" t="s">
        <v>245</v>
      </c>
      <c r="D429" s="22" t="s">
        <v>34</v>
      </c>
      <c r="E429" s="22" t="s">
        <v>34</v>
      </c>
      <c r="F429" s="22" t="s">
        <v>34</v>
      </c>
      <c r="G429" s="23" t="s">
        <v>246</v>
      </c>
      <c r="H429" s="24"/>
      <c r="I429" s="93"/>
      <c r="J429" s="106">
        <v>3600</v>
      </c>
      <c r="K429" s="106">
        <v>3600</v>
      </c>
      <c r="L429" s="106">
        <v>3600</v>
      </c>
      <c r="M429" s="106">
        <v>3600</v>
      </c>
      <c r="N429" s="106">
        <v>3600</v>
      </c>
      <c r="O429" s="106">
        <v>3600</v>
      </c>
      <c r="P429" s="106">
        <v>3600</v>
      </c>
      <c r="Q429" s="106">
        <v>3600</v>
      </c>
      <c r="R429" s="106">
        <v>3600</v>
      </c>
      <c r="S429" s="171"/>
      <c r="T429" s="171"/>
      <c r="U429" s="171"/>
      <c r="V429" s="172"/>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row>
    <row r="430" s="3" customFormat="1" customHeight="1" spans="1:251">
      <c r="A430" s="22" t="s">
        <v>502</v>
      </c>
      <c r="B430" s="26" t="s">
        <v>456</v>
      </c>
      <c r="C430" s="27" t="s">
        <v>256</v>
      </c>
      <c r="D430" s="22" t="s">
        <v>34</v>
      </c>
      <c r="E430" s="22" t="s">
        <v>34</v>
      </c>
      <c r="F430" s="22" t="s">
        <v>34</v>
      </c>
      <c r="G430" s="178" t="s">
        <v>257</v>
      </c>
      <c r="H430" s="178"/>
      <c r="I430" s="178"/>
      <c r="J430" s="106">
        <v>999</v>
      </c>
      <c r="K430" s="106">
        <v>999</v>
      </c>
      <c r="L430" s="106">
        <v>999</v>
      </c>
      <c r="M430" s="106">
        <v>999</v>
      </c>
      <c r="N430" s="106">
        <v>999</v>
      </c>
      <c r="O430" s="106">
        <v>999</v>
      </c>
      <c r="P430" s="106">
        <v>999</v>
      </c>
      <c r="Q430" s="106">
        <v>999</v>
      </c>
      <c r="R430" s="106">
        <v>999</v>
      </c>
      <c r="S430" s="156">
        <v>330</v>
      </c>
      <c r="T430" s="156">
        <v>330</v>
      </c>
      <c r="U430" s="156">
        <v>330</v>
      </c>
      <c r="V430" s="158" t="s">
        <v>459</v>
      </c>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row>
    <row r="431" s="3" customFormat="1" customHeight="1" spans="1:21">
      <c r="A431" s="125" t="s">
        <v>525</v>
      </c>
      <c r="B431" s="191" t="s">
        <v>276</v>
      </c>
      <c r="C431" s="182" t="s">
        <v>277</v>
      </c>
      <c r="D431" s="83" t="s">
        <v>34</v>
      </c>
      <c r="E431" s="83" t="s">
        <v>34</v>
      </c>
      <c r="F431" s="83" t="s">
        <v>34</v>
      </c>
      <c r="G431" s="192" t="s">
        <v>278</v>
      </c>
      <c r="H431" s="193"/>
      <c r="I431" s="204"/>
      <c r="J431" s="116">
        <v>10</v>
      </c>
      <c r="K431" s="116">
        <v>10</v>
      </c>
      <c r="L431" s="117">
        <v>10</v>
      </c>
      <c r="M431" s="116">
        <v>10</v>
      </c>
      <c r="N431" s="116">
        <v>10</v>
      </c>
      <c r="O431" s="116">
        <v>10</v>
      </c>
      <c r="P431" s="118">
        <v>20</v>
      </c>
      <c r="Q431" s="118">
        <v>20</v>
      </c>
      <c r="R431" s="118">
        <v>20</v>
      </c>
      <c r="S431" s="119">
        <v>0.372</v>
      </c>
      <c r="T431" s="119">
        <v>0.372</v>
      </c>
      <c r="U431" s="119">
        <v>0.372</v>
      </c>
    </row>
    <row r="432" s="3" customFormat="1" customHeight="1" spans="1:21">
      <c r="A432" s="125" t="s">
        <v>526</v>
      </c>
      <c r="B432" s="161" t="s">
        <v>276</v>
      </c>
      <c r="C432" s="133" t="s">
        <v>279</v>
      </c>
      <c r="D432" s="83" t="s">
        <v>34</v>
      </c>
      <c r="E432" s="83" t="s">
        <v>34</v>
      </c>
      <c r="F432" s="83" t="s">
        <v>34</v>
      </c>
      <c r="G432" s="194"/>
      <c r="H432" s="195"/>
      <c r="I432" s="205"/>
      <c r="J432" s="116">
        <v>30</v>
      </c>
      <c r="K432" s="116">
        <v>30</v>
      </c>
      <c r="L432" s="116">
        <v>30</v>
      </c>
      <c r="M432" s="116">
        <v>30</v>
      </c>
      <c r="N432" s="116">
        <v>30</v>
      </c>
      <c r="O432" s="116">
        <v>30</v>
      </c>
      <c r="P432" s="116">
        <v>30</v>
      </c>
      <c r="Q432" s="116">
        <v>30</v>
      </c>
      <c r="R432" s="116">
        <v>30</v>
      </c>
      <c r="S432" s="119">
        <v>3</v>
      </c>
      <c r="T432" s="119">
        <v>3</v>
      </c>
      <c r="U432" s="119">
        <v>3</v>
      </c>
    </row>
    <row r="433" s="3" customFormat="1" customHeight="1" spans="1:21">
      <c r="A433" s="125" t="s">
        <v>527</v>
      </c>
      <c r="B433" s="161" t="s">
        <v>276</v>
      </c>
      <c r="C433" s="133" t="s">
        <v>280</v>
      </c>
      <c r="D433" s="83" t="s">
        <v>34</v>
      </c>
      <c r="E433" s="83" t="s">
        <v>34</v>
      </c>
      <c r="F433" s="83" t="s">
        <v>34</v>
      </c>
      <c r="G433" s="196"/>
      <c r="H433" s="197"/>
      <c r="I433" s="206"/>
      <c r="J433" s="116">
        <v>30</v>
      </c>
      <c r="K433" s="116">
        <v>30</v>
      </c>
      <c r="L433" s="116">
        <v>30</v>
      </c>
      <c r="M433" s="116">
        <v>30</v>
      </c>
      <c r="N433" s="116">
        <v>30</v>
      </c>
      <c r="O433" s="116">
        <v>30</v>
      </c>
      <c r="P433" s="116">
        <v>40</v>
      </c>
      <c r="Q433" s="116">
        <v>40</v>
      </c>
      <c r="R433" s="116">
        <v>40</v>
      </c>
      <c r="S433" s="119">
        <v>2.75</v>
      </c>
      <c r="T433" s="119">
        <v>2.75</v>
      </c>
      <c r="U433" s="119">
        <v>2.75</v>
      </c>
    </row>
    <row r="434" s="3" customFormat="1" customHeight="1" spans="1:21">
      <c r="A434" s="198" t="s">
        <v>528</v>
      </c>
      <c r="B434" s="161" t="s">
        <v>529</v>
      </c>
      <c r="C434" s="133" t="s">
        <v>281</v>
      </c>
      <c r="D434" s="83" t="s">
        <v>34</v>
      </c>
      <c r="E434" s="83" t="s">
        <v>34</v>
      </c>
      <c r="F434" s="83" t="s">
        <v>34</v>
      </c>
      <c r="G434" s="134" t="s">
        <v>282</v>
      </c>
      <c r="H434" s="134"/>
      <c r="I434" s="134"/>
      <c r="J434" s="116">
        <v>80</v>
      </c>
      <c r="K434" s="116">
        <v>80</v>
      </c>
      <c r="L434" s="117">
        <v>80</v>
      </c>
      <c r="M434" s="116">
        <v>80</v>
      </c>
      <c r="N434" s="116">
        <v>80</v>
      </c>
      <c r="O434" s="116">
        <v>80</v>
      </c>
      <c r="P434" s="118">
        <v>100</v>
      </c>
      <c r="Q434" s="118">
        <v>100</v>
      </c>
      <c r="R434" s="118">
        <v>100</v>
      </c>
      <c r="S434" s="119">
        <v>3.45</v>
      </c>
      <c r="T434" s="119">
        <v>3.45</v>
      </c>
      <c r="U434" s="119">
        <v>3.45</v>
      </c>
    </row>
    <row r="435" s="3" customFormat="1" customHeight="1" spans="1:21">
      <c r="A435" s="125" t="s">
        <v>530</v>
      </c>
      <c r="B435" s="199" t="s">
        <v>531</v>
      </c>
      <c r="C435" s="200" t="s">
        <v>284</v>
      </c>
      <c r="D435" s="83" t="s">
        <v>34</v>
      </c>
      <c r="E435" s="83" t="s">
        <v>34</v>
      </c>
      <c r="F435" s="83" t="s">
        <v>34</v>
      </c>
      <c r="G435" s="84" t="s">
        <v>285</v>
      </c>
      <c r="H435" s="85"/>
      <c r="I435" s="115"/>
      <c r="J435" s="116">
        <v>100</v>
      </c>
      <c r="K435" s="116">
        <v>100</v>
      </c>
      <c r="L435" s="117">
        <v>100</v>
      </c>
      <c r="M435" s="116">
        <v>100</v>
      </c>
      <c r="N435" s="116">
        <v>100</v>
      </c>
      <c r="O435" s="116">
        <v>100</v>
      </c>
      <c r="P435" s="118">
        <v>100</v>
      </c>
      <c r="Q435" s="118">
        <v>100</v>
      </c>
      <c r="R435" s="118">
        <v>100</v>
      </c>
      <c r="S435" s="119">
        <v>4.18</v>
      </c>
      <c r="T435" s="119">
        <v>4.18</v>
      </c>
      <c r="U435" s="119">
        <v>4.18</v>
      </c>
    </row>
    <row r="436" s="3" customFormat="1" customHeight="1" spans="1:21">
      <c r="A436" s="198" t="s">
        <v>532</v>
      </c>
      <c r="B436" s="161" t="s">
        <v>533</v>
      </c>
      <c r="C436" s="190" t="s">
        <v>286</v>
      </c>
      <c r="D436" s="83" t="s">
        <v>34</v>
      </c>
      <c r="E436" s="83" t="s">
        <v>34</v>
      </c>
      <c r="F436" s="83" t="s">
        <v>34</v>
      </c>
      <c r="G436" s="84" t="s">
        <v>287</v>
      </c>
      <c r="H436" s="85"/>
      <c r="I436" s="115"/>
      <c r="J436" s="116">
        <v>70</v>
      </c>
      <c r="K436" s="116">
        <v>70</v>
      </c>
      <c r="L436" s="117">
        <v>70</v>
      </c>
      <c r="M436" s="116">
        <v>70</v>
      </c>
      <c r="N436" s="116">
        <v>70</v>
      </c>
      <c r="O436" s="116">
        <v>70</v>
      </c>
      <c r="P436" s="118">
        <v>80</v>
      </c>
      <c r="Q436" s="118">
        <v>80</v>
      </c>
      <c r="R436" s="118">
        <v>80</v>
      </c>
      <c r="S436" s="119">
        <v>1.16</v>
      </c>
      <c r="T436" s="119">
        <v>1.16</v>
      </c>
      <c r="U436" s="119">
        <v>1.16</v>
      </c>
    </row>
    <row r="437" s="1" customFormat="1" customHeight="1" spans="1:21">
      <c r="A437" s="198" t="s">
        <v>534</v>
      </c>
      <c r="B437" s="139" t="s">
        <v>288</v>
      </c>
      <c r="C437" s="201" t="s">
        <v>289</v>
      </c>
      <c r="D437" s="83" t="s">
        <v>34</v>
      </c>
      <c r="E437" s="83" t="s">
        <v>34</v>
      </c>
      <c r="F437" s="83" t="s">
        <v>34</v>
      </c>
      <c r="G437" s="84" t="s">
        <v>290</v>
      </c>
      <c r="H437" s="85"/>
      <c r="I437" s="115"/>
      <c r="J437" s="116">
        <v>30</v>
      </c>
      <c r="K437" s="116">
        <v>30</v>
      </c>
      <c r="L437" s="117">
        <v>30</v>
      </c>
      <c r="M437" s="118">
        <v>40</v>
      </c>
      <c r="N437" s="118">
        <v>40</v>
      </c>
      <c r="O437" s="118">
        <v>40</v>
      </c>
      <c r="P437" s="118">
        <v>40</v>
      </c>
      <c r="Q437" s="118">
        <v>40</v>
      </c>
      <c r="R437" s="118">
        <v>40</v>
      </c>
      <c r="S437" s="119">
        <v>5.16</v>
      </c>
      <c r="T437" s="119">
        <v>5.16</v>
      </c>
      <c r="U437" s="119">
        <v>5.16</v>
      </c>
    </row>
    <row r="438" s="5" customFormat="1" customHeight="1" spans="1:22">
      <c r="A438" s="125" t="s">
        <v>535</v>
      </c>
      <c r="B438" s="132" t="s">
        <v>291</v>
      </c>
      <c r="C438" s="138" t="s">
        <v>292</v>
      </c>
      <c r="D438" s="83" t="s">
        <v>34</v>
      </c>
      <c r="E438" s="83" t="s">
        <v>34</v>
      </c>
      <c r="F438" s="83" t="s">
        <v>34</v>
      </c>
      <c r="G438" s="84" t="s">
        <v>293</v>
      </c>
      <c r="H438" s="85"/>
      <c r="I438" s="115"/>
      <c r="J438" s="116">
        <v>80</v>
      </c>
      <c r="K438" s="116">
        <v>80</v>
      </c>
      <c r="L438" s="116">
        <v>80</v>
      </c>
      <c r="M438" s="116">
        <v>90</v>
      </c>
      <c r="N438" s="116">
        <v>90</v>
      </c>
      <c r="O438" s="116">
        <v>90</v>
      </c>
      <c r="P438" s="116">
        <v>120</v>
      </c>
      <c r="Q438" s="116">
        <v>120</v>
      </c>
      <c r="R438" s="116">
        <v>120</v>
      </c>
      <c r="S438" s="119"/>
      <c r="T438" s="119"/>
      <c r="U438" s="119"/>
      <c r="V438" s="3"/>
    </row>
    <row r="439" s="3" customFormat="1" customHeight="1" spans="1:22">
      <c r="A439" s="83" t="s">
        <v>455</v>
      </c>
      <c r="B439" s="124" t="s">
        <v>456</v>
      </c>
      <c r="C439" s="145" t="s">
        <v>457</v>
      </c>
      <c r="D439" s="83" t="s">
        <v>34</v>
      </c>
      <c r="E439" s="83"/>
      <c r="F439" s="83"/>
      <c r="G439" s="146" t="s">
        <v>458</v>
      </c>
      <c r="H439" s="146"/>
      <c r="I439" s="146"/>
      <c r="J439" s="147">
        <v>399</v>
      </c>
      <c r="K439" s="147"/>
      <c r="L439" s="147"/>
      <c r="M439" s="147">
        <v>399</v>
      </c>
      <c r="N439" s="147"/>
      <c r="O439" s="147"/>
      <c r="P439" s="147">
        <v>399</v>
      </c>
      <c r="Q439" s="147"/>
      <c r="R439" s="147"/>
      <c r="S439" s="121">
        <v>50</v>
      </c>
      <c r="T439" s="121"/>
      <c r="U439" s="121"/>
      <c r="V439" s="158" t="s">
        <v>459</v>
      </c>
    </row>
    <row r="440" s="3" customFormat="1" customHeight="1" spans="1:22">
      <c r="A440" s="83" t="s">
        <v>460</v>
      </c>
      <c r="B440" s="124" t="s">
        <v>456</v>
      </c>
      <c r="C440" s="145" t="s">
        <v>461</v>
      </c>
      <c r="D440" s="83"/>
      <c r="E440" s="83" t="s">
        <v>34</v>
      </c>
      <c r="F440" s="83" t="s">
        <v>34</v>
      </c>
      <c r="G440" s="146" t="s">
        <v>462</v>
      </c>
      <c r="H440" s="146"/>
      <c r="I440" s="146"/>
      <c r="J440" s="147"/>
      <c r="K440" s="147">
        <v>399</v>
      </c>
      <c r="L440" s="147">
        <v>399</v>
      </c>
      <c r="M440" s="147"/>
      <c r="N440" s="147">
        <v>399</v>
      </c>
      <c r="O440" s="147">
        <v>399</v>
      </c>
      <c r="P440" s="147"/>
      <c r="Q440" s="147">
        <v>399</v>
      </c>
      <c r="R440" s="147">
        <v>399</v>
      </c>
      <c r="S440" s="121"/>
      <c r="T440" s="121">
        <v>50</v>
      </c>
      <c r="U440" s="121">
        <v>50</v>
      </c>
      <c r="V440" s="158" t="s">
        <v>459</v>
      </c>
    </row>
    <row r="441" s="4" customFormat="1" customHeight="1" spans="1:251">
      <c r="A441" s="22" t="s">
        <v>423</v>
      </c>
      <c r="B441" s="70" t="s">
        <v>175</v>
      </c>
      <c r="C441" s="21" t="s">
        <v>176</v>
      </c>
      <c r="D441" s="22" t="s">
        <v>34</v>
      </c>
      <c r="E441" s="22" t="s">
        <v>34</v>
      </c>
      <c r="F441" s="22" t="s">
        <v>34</v>
      </c>
      <c r="G441" s="23"/>
      <c r="H441" s="24"/>
      <c r="I441" s="93"/>
      <c r="J441" s="106">
        <v>30</v>
      </c>
      <c r="K441" s="106">
        <v>30</v>
      </c>
      <c r="L441" s="106">
        <v>30</v>
      </c>
      <c r="M441" s="106">
        <v>30</v>
      </c>
      <c r="N441" s="106">
        <v>30</v>
      </c>
      <c r="O441" s="106">
        <v>30</v>
      </c>
      <c r="P441" s="106">
        <v>30</v>
      </c>
      <c r="Q441" s="106">
        <v>30</v>
      </c>
      <c r="R441" s="106">
        <v>30</v>
      </c>
      <c r="S441" s="121"/>
      <c r="T441" s="121"/>
      <c r="U441" s="121"/>
      <c r="V441" s="3"/>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row>
    <row r="442" s="3" customFormat="1" customHeight="1" spans="1:251">
      <c r="A442" s="22" t="s">
        <v>424</v>
      </c>
      <c r="B442" s="26" t="s">
        <v>186</v>
      </c>
      <c r="C442" s="21" t="s">
        <v>425</v>
      </c>
      <c r="D442" s="22" t="s">
        <v>34</v>
      </c>
      <c r="E442" s="22" t="s">
        <v>34</v>
      </c>
      <c r="F442" s="22" t="s">
        <v>34</v>
      </c>
      <c r="G442" s="71"/>
      <c r="H442" s="71"/>
      <c r="I442" s="71"/>
      <c r="J442" s="106">
        <v>20</v>
      </c>
      <c r="K442" s="106">
        <v>20</v>
      </c>
      <c r="L442" s="106">
        <v>20</v>
      </c>
      <c r="M442" s="106">
        <v>20</v>
      </c>
      <c r="N442" s="106">
        <v>20</v>
      </c>
      <c r="O442" s="106">
        <v>20</v>
      </c>
      <c r="P442" s="106">
        <v>20</v>
      </c>
      <c r="Q442" s="106">
        <v>20</v>
      </c>
      <c r="R442" s="106">
        <v>20</v>
      </c>
      <c r="S442" s="121"/>
      <c r="T442" s="121"/>
      <c r="U442" s="12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row>
    <row r="443" s="1" customFormat="1" customHeight="1" spans="1:18">
      <c r="A443" s="25" t="s">
        <v>426</v>
      </c>
      <c r="B443" s="72" t="s">
        <v>177</v>
      </c>
      <c r="C443" s="73"/>
      <c r="D443" s="22" t="s">
        <v>34</v>
      </c>
      <c r="E443" s="22" t="s">
        <v>34</v>
      </c>
      <c r="F443" s="22" t="s">
        <v>34</v>
      </c>
      <c r="G443" s="23"/>
      <c r="H443" s="24"/>
      <c r="I443" s="93"/>
      <c r="J443" s="106">
        <v>0</v>
      </c>
      <c r="K443" s="106">
        <v>0</v>
      </c>
      <c r="L443" s="106">
        <v>0</v>
      </c>
      <c r="M443" s="106">
        <v>0</v>
      </c>
      <c r="N443" s="106">
        <v>0</v>
      </c>
      <c r="O443" s="106">
        <v>0</v>
      </c>
      <c r="P443" s="106">
        <v>0</v>
      </c>
      <c r="Q443" s="106">
        <v>0</v>
      </c>
      <c r="R443" s="106">
        <v>0</v>
      </c>
    </row>
    <row r="444" s="1" customFormat="1" customHeight="1" spans="1:18">
      <c r="A444" s="25" t="s">
        <v>427</v>
      </c>
      <c r="B444" s="72" t="s">
        <v>178</v>
      </c>
      <c r="C444" s="73"/>
      <c r="D444" s="22" t="s">
        <v>34</v>
      </c>
      <c r="E444" s="22" t="s">
        <v>34</v>
      </c>
      <c r="F444" s="22" t="s">
        <v>34</v>
      </c>
      <c r="G444" s="23"/>
      <c r="H444" s="24"/>
      <c r="I444" s="93"/>
      <c r="J444" s="106">
        <v>0</v>
      </c>
      <c r="K444" s="106">
        <v>0</v>
      </c>
      <c r="L444" s="106">
        <v>0</v>
      </c>
      <c r="M444" s="106">
        <v>0</v>
      </c>
      <c r="N444" s="106">
        <v>0</v>
      </c>
      <c r="O444" s="106">
        <v>0</v>
      </c>
      <c r="P444" s="106">
        <v>0</v>
      </c>
      <c r="Q444" s="106">
        <v>0</v>
      </c>
      <c r="R444" s="106">
        <v>0</v>
      </c>
    </row>
    <row r="445" s="1" customFormat="1" customHeight="1" spans="1:18">
      <c r="A445" s="25" t="s">
        <v>428</v>
      </c>
      <c r="B445" s="72" t="s">
        <v>179</v>
      </c>
      <c r="C445" s="73"/>
      <c r="D445" s="22" t="s">
        <v>34</v>
      </c>
      <c r="E445" s="22" t="s">
        <v>34</v>
      </c>
      <c r="F445" s="22" t="s">
        <v>34</v>
      </c>
      <c r="G445" s="23"/>
      <c r="H445" s="24"/>
      <c r="I445" s="93"/>
      <c r="J445" s="106">
        <v>0</v>
      </c>
      <c r="K445" s="106">
        <v>0</v>
      </c>
      <c r="L445" s="106">
        <v>0</v>
      </c>
      <c r="M445" s="106">
        <v>0</v>
      </c>
      <c r="N445" s="106">
        <v>0</v>
      </c>
      <c r="O445" s="106">
        <v>0</v>
      </c>
      <c r="P445" s="106">
        <v>0</v>
      </c>
      <c r="Q445" s="106">
        <v>0</v>
      </c>
      <c r="R445" s="106">
        <v>0</v>
      </c>
    </row>
    <row r="446" s="1" customFormat="1" customHeight="1" spans="1:21">
      <c r="A446" s="6"/>
      <c r="B446" s="74"/>
      <c r="C446" s="75" t="s">
        <v>201</v>
      </c>
      <c r="D446" s="76">
        <v>19800</v>
      </c>
      <c r="E446" s="76">
        <v>19800</v>
      </c>
      <c r="F446" s="76">
        <v>19800</v>
      </c>
      <c r="G446" s="74"/>
      <c r="H446" s="74"/>
      <c r="I446" s="114" t="s">
        <v>429</v>
      </c>
      <c r="J446" s="76">
        <f t="shared" ref="J446:U446" si="21">SUM(J374:J445)</f>
        <v>9991</v>
      </c>
      <c r="K446" s="76">
        <f t="shared" si="21"/>
        <v>10071</v>
      </c>
      <c r="L446" s="76">
        <f t="shared" si="21"/>
        <v>10551</v>
      </c>
      <c r="M446" s="76">
        <f t="shared" si="21"/>
        <v>10161</v>
      </c>
      <c r="N446" s="76">
        <f t="shared" si="21"/>
        <v>10261</v>
      </c>
      <c r="O446" s="76">
        <f t="shared" si="21"/>
        <v>10821</v>
      </c>
      <c r="P446" s="76">
        <f t="shared" si="21"/>
        <v>10756</v>
      </c>
      <c r="Q446" s="76">
        <f t="shared" si="21"/>
        <v>10876</v>
      </c>
      <c r="R446" s="76">
        <f t="shared" si="21"/>
        <v>11466</v>
      </c>
      <c r="S446" s="1">
        <f t="shared" si="21"/>
        <v>810.752</v>
      </c>
      <c r="T446" s="1">
        <f t="shared" si="21"/>
        <v>814.252</v>
      </c>
      <c r="U446" s="1">
        <f t="shared" si="21"/>
        <v>868.752</v>
      </c>
    </row>
    <row r="447" s="1" customFormat="1" customHeight="1" spans="1:21">
      <c r="A447" s="6"/>
      <c r="B447" s="74"/>
      <c r="C447" s="75" t="s">
        <v>430</v>
      </c>
      <c r="D447" s="77">
        <f>D470</f>
        <v>0.660594535081573</v>
      </c>
      <c r="E447" s="77">
        <f>D471</f>
        <v>0.655347036044087</v>
      </c>
      <c r="F447" s="77">
        <f>D472</f>
        <v>0.625533124822292</v>
      </c>
      <c r="G447" s="74"/>
      <c r="H447" s="74"/>
      <c r="I447" s="114" t="s">
        <v>431</v>
      </c>
      <c r="J447" s="76">
        <f t="shared" ref="J447:R447" si="22">J446*3</f>
        <v>29973</v>
      </c>
      <c r="K447" s="76">
        <f t="shared" si="22"/>
        <v>30213</v>
      </c>
      <c r="L447" s="76">
        <f t="shared" si="22"/>
        <v>31653</v>
      </c>
      <c r="M447" s="76">
        <f t="shared" si="22"/>
        <v>30483</v>
      </c>
      <c r="N447" s="76">
        <f t="shared" si="22"/>
        <v>30783</v>
      </c>
      <c r="O447" s="76">
        <f t="shared" si="22"/>
        <v>32463</v>
      </c>
      <c r="P447" s="76">
        <f t="shared" si="22"/>
        <v>32268</v>
      </c>
      <c r="Q447" s="76">
        <f t="shared" si="22"/>
        <v>32628</v>
      </c>
      <c r="R447" s="76">
        <f t="shared" si="22"/>
        <v>34398</v>
      </c>
      <c r="S447" s="77">
        <f t="shared" ref="S447:U447" si="23">S446/D446</f>
        <v>0.0409470707070707</v>
      </c>
      <c r="T447" s="77">
        <f t="shared" si="23"/>
        <v>0.0411238383838384</v>
      </c>
      <c r="U447" s="77">
        <f t="shared" si="23"/>
        <v>0.0438763636363636</v>
      </c>
    </row>
    <row r="448" s="1" customFormat="1" customHeight="1" spans="1:13">
      <c r="A448" s="202" t="s">
        <v>3</v>
      </c>
      <c r="B448" s="26" t="s">
        <v>294</v>
      </c>
      <c r="C448" s="203" t="s">
        <v>295</v>
      </c>
      <c r="D448" s="26" t="s">
        <v>296</v>
      </c>
      <c r="E448" s="26" t="s">
        <v>297</v>
      </c>
      <c r="F448" s="17" t="s">
        <v>298</v>
      </c>
      <c r="G448" s="26" t="s">
        <v>299</v>
      </c>
      <c r="H448" s="26" t="s">
        <v>300</v>
      </c>
      <c r="I448" s="17" t="s">
        <v>301</v>
      </c>
      <c r="J448" s="26" t="s">
        <v>302</v>
      </c>
      <c r="K448" s="17" t="s">
        <v>303</v>
      </c>
      <c r="L448" s="207"/>
      <c r="M448" s="208"/>
    </row>
    <row r="449" s="1" customFormat="1" customHeight="1" spans="1:13">
      <c r="A449" s="209" t="s">
        <v>317</v>
      </c>
      <c r="B449" s="210">
        <f>J51</f>
        <v>4524</v>
      </c>
      <c r="C449" s="106">
        <v>0</v>
      </c>
      <c r="D449" s="211">
        <f t="shared" ref="D449:D472" si="24">E449/B449</f>
        <v>0.214412024756852</v>
      </c>
      <c r="E449" s="212">
        <f>D50</f>
        <v>970</v>
      </c>
      <c r="F449" s="212">
        <f t="shared" ref="F449:F451" si="25">C449*0.7</f>
        <v>0</v>
      </c>
      <c r="G449" s="22">
        <v>1</v>
      </c>
      <c r="H449" s="106">
        <f t="shared" ref="H449:H472" si="26">E449*G449</f>
        <v>970</v>
      </c>
      <c r="I449" s="212">
        <f t="shared" ref="I449:I472" si="27">F449*G449</f>
        <v>0</v>
      </c>
      <c r="J449" s="106">
        <f t="shared" ref="J449:J472" si="28">B449*G449</f>
        <v>4524</v>
      </c>
      <c r="K449" s="106">
        <f t="shared" ref="K449:K472" si="29">C449*G449</f>
        <v>0</v>
      </c>
      <c r="L449" s="207"/>
      <c r="M449" s="208"/>
    </row>
    <row r="450" s="1" customFormat="1" customHeight="1" spans="1:13">
      <c r="A450" s="209" t="s">
        <v>318</v>
      </c>
      <c r="B450" s="210">
        <f>K51</f>
        <v>4764</v>
      </c>
      <c r="C450" s="106">
        <v>0</v>
      </c>
      <c r="D450" s="211">
        <f t="shared" si="24"/>
        <v>0.217884130982368</v>
      </c>
      <c r="E450" s="212">
        <f>E50</f>
        <v>1038</v>
      </c>
      <c r="F450" s="212">
        <f t="shared" si="25"/>
        <v>0</v>
      </c>
      <c r="G450" s="22">
        <v>1</v>
      </c>
      <c r="H450" s="106">
        <f t="shared" si="26"/>
        <v>1038</v>
      </c>
      <c r="I450" s="212">
        <f t="shared" si="27"/>
        <v>0</v>
      </c>
      <c r="J450" s="106">
        <f t="shared" si="28"/>
        <v>4764</v>
      </c>
      <c r="K450" s="106">
        <f t="shared" si="29"/>
        <v>0</v>
      </c>
      <c r="L450" s="207"/>
      <c r="M450" s="208"/>
    </row>
    <row r="451" s="1" customFormat="1" customHeight="1" spans="1:13">
      <c r="A451" s="209" t="s">
        <v>319</v>
      </c>
      <c r="B451" s="210">
        <f>L51</f>
        <v>5124</v>
      </c>
      <c r="C451" s="106">
        <v>0</v>
      </c>
      <c r="D451" s="211">
        <f t="shared" si="24"/>
        <v>0.238485558157689</v>
      </c>
      <c r="E451" s="212">
        <f>F50</f>
        <v>1222</v>
      </c>
      <c r="F451" s="212">
        <f t="shared" si="25"/>
        <v>0</v>
      </c>
      <c r="G451" s="22">
        <v>1</v>
      </c>
      <c r="H451" s="106">
        <f t="shared" si="26"/>
        <v>1222</v>
      </c>
      <c r="I451" s="212">
        <f t="shared" si="27"/>
        <v>0</v>
      </c>
      <c r="J451" s="106">
        <f t="shared" si="28"/>
        <v>5124</v>
      </c>
      <c r="K451" s="106">
        <f t="shared" si="29"/>
        <v>0</v>
      </c>
      <c r="L451" s="207"/>
      <c r="M451" s="208"/>
    </row>
    <row r="452" s="1" customFormat="1" customHeight="1" spans="1:13">
      <c r="A452" s="213" t="s">
        <v>320</v>
      </c>
      <c r="B452" s="210">
        <f>J100</f>
        <v>6255</v>
      </c>
      <c r="C452" s="106">
        <f t="shared" ref="C452:C454" si="30">399+130</f>
        <v>529</v>
      </c>
      <c r="D452" s="211">
        <f t="shared" si="24"/>
        <v>0.62158273381295</v>
      </c>
      <c r="E452" s="212">
        <f>D99</f>
        <v>3888</v>
      </c>
      <c r="F452" s="212">
        <f t="shared" ref="F452:F454" si="31">130*0.7+399</f>
        <v>490</v>
      </c>
      <c r="G452" s="22">
        <v>1</v>
      </c>
      <c r="H452" s="106">
        <f t="shared" si="26"/>
        <v>3888</v>
      </c>
      <c r="I452" s="212">
        <f t="shared" si="27"/>
        <v>490</v>
      </c>
      <c r="J452" s="106">
        <f t="shared" si="28"/>
        <v>6255</v>
      </c>
      <c r="K452" s="106">
        <f t="shared" si="29"/>
        <v>529</v>
      </c>
      <c r="L452" s="8"/>
      <c r="M452" s="235"/>
    </row>
    <row r="453" s="1" customFormat="1" customHeight="1" spans="1:13">
      <c r="A453" s="213" t="s">
        <v>321</v>
      </c>
      <c r="B453" s="210">
        <f>K100</f>
        <v>6495</v>
      </c>
      <c r="C453" s="106">
        <f t="shared" si="30"/>
        <v>529</v>
      </c>
      <c r="D453" s="211">
        <f t="shared" si="24"/>
        <v>0.598614318706697</v>
      </c>
      <c r="E453" s="212">
        <f>E99</f>
        <v>3888</v>
      </c>
      <c r="F453" s="212">
        <f t="shared" si="31"/>
        <v>490</v>
      </c>
      <c r="G453" s="22">
        <v>1</v>
      </c>
      <c r="H453" s="106">
        <f t="shared" si="26"/>
        <v>3888</v>
      </c>
      <c r="I453" s="212">
        <f t="shared" si="27"/>
        <v>490</v>
      </c>
      <c r="J453" s="106">
        <f t="shared" si="28"/>
        <v>6495</v>
      </c>
      <c r="K453" s="106">
        <f t="shared" si="29"/>
        <v>529</v>
      </c>
      <c r="L453" s="8"/>
      <c r="M453" s="235"/>
    </row>
    <row r="454" s="1" customFormat="1" customHeight="1" spans="1:13">
      <c r="A454" s="213" t="s">
        <v>322</v>
      </c>
      <c r="B454" s="210">
        <f>L100</f>
        <v>6855</v>
      </c>
      <c r="C454" s="106">
        <f t="shared" si="30"/>
        <v>529</v>
      </c>
      <c r="D454" s="211">
        <f t="shared" si="24"/>
        <v>0.567177242888403</v>
      </c>
      <c r="E454" s="212">
        <f>F99</f>
        <v>3888</v>
      </c>
      <c r="F454" s="212">
        <f t="shared" si="31"/>
        <v>490</v>
      </c>
      <c r="G454" s="22">
        <v>1</v>
      </c>
      <c r="H454" s="106">
        <f t="shared" si="26"/>
        <v>3888</v>
      </c>
      <c r="I454" s="212">
        <f t="shared" si="27"/>
        <v>490</v>
      </c>
      <c r="J454" s="106">
        <f t="shared" si="28"/>
        <v>6855</v>
      </c>
      <c r="K454" s="106">
        <f t="shared" si="29"/>
        <v>529</v>
      </c>
      <c r="L454" s="8"/>
      <c r="M454" s="235"/>
    </row>
    <row r="455" s="1" customFormat="1" customHeight="1" spans="1:13">
      <c r="A455" s="213" t="s">
        <v>323</v>
      </c>
      <c r="B455" s="210">
        <f>J146</f>
        <v>13971</v>
      </c>
      <c r="C455" s="106">
        <f t="shared" ref="C455:C457" si="32">130+3600</f>
        <v>3730</v>
      </c>
      <c r="D455" s="211">
        <f t="shared" si="24"/>
        <v>0.278290745114881</v>
      </c>
      <c r="E455" s="212">
        <f>D145</f>
        <v>3888</v>
      </c>
      <c r="F455" s="212">
        <f t="shared" ref="F455:F457" si="33">130*0.7+3600*0.8</f>
        <v>2971</v>
      </c>
      <c r="G455" s="22">
        <v>1</v>
      </c>
      <c r="H455" s="106">
        <f t="shared" si="26"/>
        <v>3888</v>
      </c>
      <c r="I455" s="212">
        <f t="shared" si="27"/>
        <v>2971</v>
      </c>
      <c r="J455" s="106">
        <f t="shared" si="28"/>
        <v>13971</v>
      </c>
      <c r="K455" s="106">
        <f t="shared" si="29"/>
        <v>3730</v>
      </c>
      <c r="L455" s="8"/>
      <c r="M455" s="235"/>
    </row>
    <row r="456" s="1" customFormat="1" customHeight="1" spans="1:13">
      <c r="A456" s="213" t="s">
        <v>324</v>
      </c>
      <c r="B456" s="210">
        <f>K146</f>
        <v>14211</v>
      </c>
      <c r="C456" s="106">
        <f t="shared" si="32"/>
        <v>3730</v>
      </c>
      <c r="D456" s="211">
        <f t="shared" si="24"/>
        <v>0.27359088030399</v>
      </c>
      <c r="E456" s="212">
        <f>E145</f>
        <v>3888</v>
      </c>
      <c r="F456" s="212">
        <f t="shared" si="33"/>
        <v>2971</v>
      </c>
      <c r="G456" s="22">
        <v>1</v>
      </c>
      <c r="H456" s="106">
        <f t="shared" si="26"/>
        <v>3888</v>
      </c>
      <c r="I456" s="212">
        <f t="shared" si="27"/>
        <v>2971</v>
      </c>
      <c r="J456" s="106">
        <f t="shared" si="28"/>
        <v>14211</v>
      </c>
      <c r="K456" s="106">
        <f t="shared" si="29"/>
        <v>3730</v>
      </c>
      <c r="L456" s="8"/>
      <c r="M456" s="235"/>
    </row>
    <row r="457" s="1" customFormat="1" customHeight="1" spans="1:13">
      <c r="A457" s="213" t="s">
        <v>325</v>
      </c>
      <c r="B457" s="210">
        <f>L146</f>
        <v>14391</v>
      </c>
      <c r="C457" s="106">
        <f t="shared" si="32"/>
        <v>3730</v>
      </c>
      <c r="D457" s="211">
        <f t="shared" si="24"/>
        <v>0.270168855534709</v>
      </c>
      <c r="E457" s="212">
        <f>F145</f>
        <v>3888</v>
      </c>
      <c r="F457" s="212">
        <f t="shared" si="33"/>
        <v>2971</v>
      </c>
      <c r="G457" s="22">
        <v>1</v>
      </c>
      <c r="H457" s="106">
        <f t="shared" si="26"/>
        <v>3888</v>
      </c>
      <c r="I457" s="212">
        <f t="shared" si="27"/>
        <v>2971</v>
      </c>
      <c r="J457" s="106">
        <f t="shared" si="28"/>
        <v>14391</v>
      </c>
      <c r="K457" s="106">
        <f t="shared" si="29"/>
        <v>3730</v>
      </c>
      <c r="L457" s="8"/>
      <c r="M457" s="235"/>
    </row>
    <row r="458" s="1" customFormat="1" customHeight="1" spans="1:13">
      <c r="A458" s="214" t="s">
        <v>326</v>
      </c>
      <c r="B458" s="210">
        <f>J200</f>
        <v>9531</v>
      </c>
      <c r="C458" s="106">
        <f t="shared" ref="C458:C460" si="34">130+999</f>
        <v>1129</v>
      </c>
      <c r="D458" s="211">
        <f t="shared" si="24"/>
        <v>0.617773580946385</v>
      </c>
      <c r="E458" s="212">
        <f>D199</f>
        <v>5888</v>
      </c>
      <c r="F458" s="212">
        <f t="shared" ref="F458:F460" si="35">130*0.7+999</f>
        <v>1090</v>
      </c>
      <c r="G458" s="22">
        <v>1</v>
      </c>
      <c r="H458" s="106">
        <f t="shared" si="26"/>
        <v>5888</v>
      </c>
      <c r="I458" s="212">
        <f t="shared" si="27"/>
        <v>1090</v>
      </c>
      <c r="J458" s="106">
        <f t="shared" si="28"/>
        <v>9531</v>
      </c>
      <c r="K458" s="106">
        <f t="shared" si="29"/>
        <v>1129</v>
      </c>
      <c r="L458" s="8"/>
      <c r="M458" s="235"/>
    </row>
    <row r="459" s="1" customFormat="1" customHeight="1" spans="1:13">
      <c r="A459" s="214" t="s">
        <v>327</v>
      </c>
      <c r="B459" s="210">
        <f>K200</f>
        <v>9771</v>
      </c>
      <c r="C459" s="106">
        <f t="shared" si="34"/>
        <v>1129</v>
      </c>
      <c r="D459" s="211">
        <f t="shared" si="24"/>
        <v>0.602599529219118</v>
      </c>
      <c r="E459" s="212">
        <f>E199</f>
        <v>5888</v>
      </c>
      <c r="F459" s="212">
        <f t="shared" si="35"/>
        <v>1090</v>
      </c>
      <c r="G459" s="22">
        <v>1</v>
      </c>
      <c r="H459" s="106">
        <f t="shared" si="26"/>
        <v>5888</v>
      </c>
      <c r="I459" s="212">
        <f t="shared" si="27"/>
        <v>1090</v>
      </c>
      <c r="J459" s="106">
        <f t="shared" si="28"/>
        <v>9771</v>
      </c>
      <c r="K459" s="106">
        <f t="shared" si="29"/>
        <v>1129</v>
      </c>
      <c r="L459" s="8"/>
      <c r="M459" s="235"/>
    </row>
    <row r="460" s="1" customFormat="1" customHeight="1" spans="1:13">
      <c r="A460" s="214" t="s">
        <v>328</v>
      </c>
      <c r="B460" s="210">
        <f>L200</f>
        <v>11211</v>
      </c>
      <c r="C460" s="106">
        <f t="shared" si="34"/>
        <v>1129</v>
      </c>
      <c r="D460" s="211">
        <f t="shared" si="24"/>
        <v>0.525198465792525</v>
      </c>
      <c r="E460" s="212">
        <f>F199</f>
        <v>5888</v>
      </c>
      <c r="F460" s="212">
        <f t="shared" si="35"/>
        <v>1090</v>
      </c>
      <c r="G460" s="22">
        <v>1</v>
      </c>
      <c r="H460" s="106">
        <f t="shared" si="26"/>
        <v>5888</v>
      </c>
      <c r="I460" s="212">
        <f t="shared" si="27"/>
        <v>1090</v>
      </c>
      <c r="J460" s="106">
        <f t="shared" si="28"/>
        <v>11211</v>
      </c>
      <c r="K460" s="106">
        <f t="shared" si="29"/>
        <v>1129</v>
      </c>
      <c r="L460" s="8"/>
      <c r="M460" s="235"/>
    </row>
    <row r="461" s="1" customFormat="1" customHeight="1" spans="1:13">
      <c r="A461" s="214" t="s">
        <v>329</v>
      </c>
      <c r="B461" s="210">
        <f>J250</f>
        <v>18855</v>
      </c>
      <c r="C461" s="106">
        <f t="shared" ref="C461:C463" si="36">3600+999+130</f>
        <v>4729</v>
      </c>
      <c r="D461" s="211">
        <f t="shared" si="24"/>
        <v>0.312277910368602</v>
      </c>
      <c r="E461" s="212">
        <f>D249</f>
        <v>5888</v>
      </c>
      <c r="F461" s="212">
        <f t="shared" ref="F461:F463" si="37">3600*0.8+999+130*0.7</f>
        <v>3970</v>
      </c>
      <c r="G461" s="22">
        <v>1</v>
      </c>
      <c r="H461" s="106">
        <f t="shared" si="26"/>
        <v>5888</v>
      </c>
      <c r="I461" s="212">
        <f t="shared" si="27"/>
        <v>3970</v>
      </c>
      <c r="J461" s="106">
        <f t="shared" si="28"/>
        <v>18855</v>
      </c>
      <c r="K461" s="106">
        <f t="shared" si="29"/>
        <v>4729</v>
      </c>
      <c r="L461" s="8"/>
      <c r="M461" s="235"/>
    </row>
    <row r="462" s="1" customFormat="1" customHeight="1" spans="1:13">
      <c r="A462" s="214" t="s">
        <v>330</v>
      </c>
      <c r="B462" s="210">
        <f>K250</f>
        <v>19095</v>
      </c>
      <c r="C462" s="106">
        <f t="shared" si="36"/>
        <v>4729</v>
      </c>
      <c r="D462" s="211">
        <f t="shared" si="24"/>
        <v>0.308352971982194</v>
      </c>
      <c r="E462" s="212">
        <f>E249</f>
        <v>5888</v>
      </c>
      <c r="F462" s="212">
        <f t="shared" si="37"/>
        <v>3970</v>
      </c>
      <c r="G462" s="22">
        <v>1</v>
      </c>
      <c r="H462" s="106">
        <f t="shared" si="26"/>
        <v>5888</v>
      </c>
      <c r="I462" s="212">
        <f t="shared" si="27"/>
        <v>3970</v>
      </c>
      <c r="J462" s="106">
        <f t="shared" si="28"/>
        <v>19095</v>
      </c>
      <c r="K462" s="106">
        <f t="shared" si="29"/>
        <v>4729</v>
      </c>
      <c r="L462" s="8"/>
      <c r="M462" s="235"/>
    </row>
    <row r="463" s="1" customFormat="1" customHeight="1" spans="1:13">
      <c r="A463" s="214" t="s">
        <v>331</v>
      </c>
      <c r="B463" s="210">
        <f>L250</f>
        <v>19455</v>
      </c>
      <c r="C463" s="106">
        <f t="shared" si="36"/>
        <v>4729</v>
      </c>
      <c r="D463" s="211">
        <f t="shared" si="24"/>
        <v>0.302647134412747</v>
      </c>
      <c r="E463" s="212">
        <f>F249</f>
        <v>5888</v>
      </c>
      <c r="F463" s="212">
        <f t="shared" si="37"/>
        <v>3970</v>
      </c>
      <c r="G463" s="22">
        <v>1</v>
      </c>
      <c r="H463" s="106">
        <f t="shared" si="26"/>
        <v>5888</v>
      </c>
      <c r="I463" s="212">
        <f t="shared" si="27"/>
        <v>3970</v>
      </c>
      <c r="J463" s="106">
        <f t="shared" si="28"/>
        <v>19455</v>
      </c>
      <c r="K463" s="106">
        <f t="shared" si="29"/>
        <v>4729</v>
      </c>
      <c r="L463" s="8"/>
      <c r="M463" s="235"/>
    </row>
    <row r="464" s="1" customFormat="1" customHeight="1" spans="1:13">
      <c r="A464" s="215" t="s">
        <v>332</v>
      </c>
      <c r="B464" s="210">
        <f>J308</f>
        <v>24081</v>
      </c>
      <c r="C464" s="106">
        <f t="shared" ref="C464:C466" si="38">3600+999+130+900</f>
        <v>5629</v>
      </c>
      <c r="D464" s="211">
        <f t="shared" si="24"/>
        <v>0.406959843860305</v>
      </c>
      <c r="E464" s="212">
        <f>D307</f>
        <v>9800</v>
      </c>
      <c r="F464" s="212">
        <f t="shared" ref="F464:F466" si="39">3600*0.8+999+130*0.7+900*0.7</f>
        <v>4600</v>
      </c>
      <c r="G464" s="22">
        <v>1</v>
      </c>
      <c r="H464" s="106">
        <f t="shared" si="26"/>
        <v>9800</v>
      </c>
      <c r="I464" s="212">
        <f t="shared" si="27"/>
        <v>4600</v>
      </c>
      <c r="J464" s="106">
        <f t="shared" si="28"/>
        <v>24081</v>
      </c>
      <c r="K464" s="106">
        <f t="shared" si="29"/>
        <v>5629</v>
      </c>
      <c r="L464" s="8"/>
      <c r="M464" s="235"/>
    </row>
    <row r="465" s="1" customFormat="1" customHeight="1" spans="1:13">
      <c r="A465" s="215" t="s">
        <v>333</v>
      </c>
      <c r="B465" s="210">
        <f>K308</f>
        <v>24321</v>
      </c>
      <c r="C465" s="106">
        <f t="shared" si="38"/>
        <v>5629</v>
      </c>
      <c r="D465" s="211">
        <f t="shared" si="24"/>
        <v>0.402943957896468</v>
      </c>
      <c r="E465" s="212">
        <f>E307</f>
        <v>9800</v>
      </c>
      <c r="F465" s="212">
        <f t="shared" si="39"/>
        <v>4600</v>
      </c>
      <c r="G465" s="22">
        <v>1</v>
      </c>
      <c r="H465" s="106">
        <f t="shared" si="26"/>
        <v>9800</v>
      </c>
      <c r="I465" s="212">
        <f t="shared" si="27"/>
        <v>4600</v>
      </c>
      <c r="J465" s="106">
        <f t="shared" si="28"/>
        <v>24321</v>
      </c>
      <c r="K465" s="106">
        <f t="shared" si="29"/>
        <v>5629</v>
      </c>
      <c r="L465" s="8"/>
      <c r="M465" s="235"/>
    </row>
    <row r="466" s="1" customFormat="1" customHeight="1" spans="1:13">
      <c r="A466" s="215" t="s">
        <v>334</v>
      </c>
      <c r="B466" s="210">
        <f>L308</f>
        <v>25761</v>
      </c>
      <c r="C466" s="106">
        <f t="shared" si="38"/>
        <v>5629</v>
      </c>
      <c r="D466" s="211">
        <f t="shared" si="24"/>
        <v>0.38042001475098</v>
      </c>
      <c r="E466" s="212">
        <f>F307</f>
        <v>9800</v>
      </c>
      <c r="F466" s="212">
        <f t="shared" si="39"/>
        <v>4600</v>
      </c>
      <c r="G466" s="22">
        <v>1</v>
      </c>
      <c r="H466" s="106">
        <f t="shared" si="26"/>
        <v>9800</v>
      </c>
      <c r="I466" s="212">
        <f t="shared" si="27"/>
        <v>4600</v>
      </c>
      <c r="J466" s="106">
        <f t="shared" si="28"/>
        <v>25761</v>
      </c>
      <c r="K466" s="106">
        <f t="shared" si="29"/>
        <v>5629</v>
      </c>
      <c r="L466" s="8"/>
      <c r="M466" s="235"/>
    </row>
    <row r="467" s="1" customFormat="1" customHeight="1" spans="1:13">
      <c r="A467" s="216" t="s">
        <v>335</v>
      </c>
      <c r="B467" s="210">
        <f>J370</f>
        <v>26676</v>
      </c>
      <c r="C467" s="106">
        <f t="shared" ref="C467:C469" si="40">3600+999+130</f>
        <v>4729</v>
      </c>
      <c r="D467" s="211">
        <f t="shared" si="24"/>
        <v>0.479832058779427</v>
      </c>
      <c r="E467" s="212">
        <f>D369</f>
        <v>12800</v>
      </c>
      <c r="F467" s="212">
        <f t="shared" ref="F467:F469" si="41">3600*0.8+999+130*0.7</f>
        <v>3970</v>
      </c>
      <c r="G467" s="22">
        <v>1</v>
      </c>
      <c r="H467" s="106">
        <f t="shared" si="26"/>
        <v>12800</v>
      </c>
      <c r="I467" s="212">
        <f t="shared" si="27"/>
        <v>3970</v>
      </c>
      <c r="J467" s="106">
        <f t="shared" si="28"/>
        <v>26676</v>
      </c>
      <c r="K467" s="106">
        <f t="shared" si="29"/>
        <v>4729</v>
      </c>
      <c r="L467" s="8"/>
      <c r="M467" s="235"/>
    </row>
    <row r="468" s="1" customFormat="1" customHeight="1" spans="1:13">
      <c r="A468" s="216" t="s">
        <v>336</v>
      </c>
      <c r="B468" s="210">
        <f>K370</f>
        <v>26916</v>
      </c>
      <c r="C468" s="106">
        <f t="shared" si="40"/>
        <v>4729</v>
      </c>
      <c r="D468" s="211">
        <f t="shared" si="24"/>
        <v>0.47555357408233</v>
      </c>
      <c r="E468" s="212">
        <f>E369</f>
        <v>12800</v>
      </c>
      <c r="F468" s="212">
        <f t="shared" si="41"/>
        <v>3970</v>
      </c>
      <c r="G468" s="22">
        <v>1</v>
      </c>
      <c r="H468" s="106">
        <f t="shared" si="26"/>
        <v>12800</v>
      </c>
      <c r="I468" s="212">
        <f t="shared" si="27"/>
        <v>3970</v>
      </c>
      <c r="J468" s="106">
        <f t="shared" si="28"/>
        <v>26916</v>
      </c>
      <c r="K468" s="106">
        <f t="shared" si="29"/>
        <v>4729</v>
      </c>
      <c r="L468" s="8"/>
      <c r="M468" s="235"/>
    </row>
    <row r="469" s="1" customFormat="1" customHeight="1" spans="1:13">
      <c r="A469" s="216" t="s">
        <v>337</v>
      </c>
      <c r="B469" s="210">
        <f>L370</f>
        <v>28356</v>
      </c>
      <c r="C469" s="106">
        <f t="shared" si="40"/>
        <v>4729</v>
      </c>
      <c r="D469" s="211">
        <f t="shared" si="24"/>
        <v>0.45140358301594</v>
      </c>
      <c r="E469" s="212">
        <f>F369</f>
        <v>12800</v>
      </c>
      <c r="F469" s="212">
        <f t="shared" si="41"/>
        <v>3970</v>
      </c>
      <c r="G469" s="22">
        <v>1</v>
      </c>
      <c r="H469" s="106">
        <f t="shared" si="26"/>
        <v>12800</v>
      </c>
      <c r="I469" s="212">
        <f t="shared" si="27"/>
        <v>3970</v>
      </c>
      <c r="J469" s="106">
        <f t="shared" si="28"/>
        <v>28356</v>
      </c>
      <c r="K469" s="106">
        <f t="shared" si="29"/>
        <v>4729</v>
      </c>
      <c r="L469" s="8"/>
      <c r="M469" s="235"/>
    </row>
    <row r="470" s="1" customFormat="1" customHeight="1" spans="1:13">
      <c r="A470" s="6" t="s">
        <v>338</v>
      </c>
      <c r="B470" s="210">
        <f>J447</f>
        <v>29973</v>
      </c>
      <c r="C470" s="106">
        <f t="shared" ref="C470:C472" si="42">3600+999+399+900+400</f>
        <v>6298</v>
      </c>
      <c r="D470" s="211">
        <f t="shared" si="24"/>
        <v>0.660594535081573</v>
      </c>
      <c r="E470" s="212">
        <f>D446</f>
        <v>19800</v>
      </c>
      <c r="F470" s="212">
        <f t="shared" ref="F470:F472" si="43">3600*0.8+999+399+900*0.7+400*0.7</f>
        <v>5188</v>
      </c>
      <c r="G470" s="22">
        <v>1</v>
      </c>
      <c r="H470" s="106">
        <f t="shared" si="26"/>
        <v>19800</v>
      </c>
      <c r="I470" s="212">
        <f t="shared" si="27"/>
        <v>5188</v>
      </c>
      <c r="J470" s="106">
        <f t="shared" si="28"/>
        <v>29973</v>
      </c>
      <c r="K470" s="106">
        <f t="shared" si="29"/>
        <v>6298</v>
      </c>
      <c r="L470" s="8"/>
      <c r="M470" s="235"/>
    </row>
    <row r="471" s="1" customFormat="1" customHeight="1" spans="1:13">
      <c r="A471" s="6" t="s">
        <v>339</v>
      </c>
      <c r="B471" s="210">
        <f>K447</f>
        <v>30213</v>
      </c>
      <c r="C471" s="106">
        <f t="shared" si="42"/>
        <v>6298</v>
      </c>
      <c r="D471" s="211">
        <f t="shared" si="24"/>
        <v>0.655347036044087</v>
      </c>
      <c r="E471" s="212">
        <f>E446</f>
        <v>19800</v>
      </c>
      <c r="F471" s="212">
        <f t="shared" si="43"/>
        <v>5188</v>
      </c>
      <c r="G471" s="22">
        <v>1</v>
      </c>
      <c r="H471" s="106">
        <f t="shared" si="26"/>
        <v>19800</v>
      </c>
      <c r="I471" s="212">
        <f t="shared" si="27"/>
        <v>5188</v>
      </c>
      <c r="J471" s="106">
        <f t="shared" si="28"/>
        <v>30213</v>
      </c>
      <c r="K471" s="106">
        <f t="shared" si="29"/>
        <v>6298</v>
      </c>
      <c r="L471" s="8"/>
      <c r="M471" s="235"/>
    </row>
    <row r="472" s="1" customFormat="1" customHeight="1" spans="1:13">
      <c r="A472" s="6" t="s">
        <v>340</v>
      </c>
      <c r="B472" s="210">
        <f>L447</f>
        <v>31653</v>
      </c>
      <c r="C472" s="106">
        <f t="shared" si="42"/>
        <v>6298</v>
      </c>
      <c r="D472" s="211">
        <f t="shared" si="24"/>
        <v>0.625533124822292</v>
      </c>
      <c r="E472" s="212">
        <f>F446</f>
        <v>19800</v>
      </c>
      <c r="F472" s="212">
        <f t="shared" si="43"/>
        <v>5188</v>
      </c>
      <c r="G472" s="22">
        <v>1</v>
      </c>
      <c r="H472" s="106">
        <f t="shared" si="26"/>
        <v>19800</v>
      </c>
      <c r="I472" s="212">
        <f t="shared" si="27"/>
        <v>5188</v>
      </c>
      <c r="J472" s="106">
        <f t="shared" si="28"/>
        <v>31653</v>
      </c>
      <c r="K472" s="106">
        <f t="shared" si="29"/>
        <v>6298</v>
      </c>
      <c r="L472" s="8"/>
      <c r="M472" s="235"/>
    </row>
    <row r="473" s="1" customFormat="1" customHeight="1" spans="1:13">
      <c r="A473" s="6"/>
      <c r="B473" s="26" t="s">
        <v>536</v>
      </c>
      <c r="C473" s="217">
        <f t="shared" ref="C473:K473" si="44">SUM(C449:C472)</f>
        <v>80319</v>
      </c>
      <c r="D473" s="26" t="s">
        <v>537</v>
      </c>
      <c r="E473" s="218">
        <f t="shared" si="44"/>
        <v>189086</v>
      </c>
      <c r="F473" s="218">
        <f t="shared" si="44"/>
        <v>66837</v>
      </c>
      <c r="G473" s="26">
        <f t="shared" si="44"/>
        <v>24</v>
      </c>
      <c r="H473" s="217">
        <f t="shared" si="44"/>
        <v>189086</v>
      </c>
      <c r="I473" s="217">
        <f t="shared" si="44"/>
        <v>66837</v>
      </c>
      <c r="J473" s="217">
        <f t="shared" si="44"/>
        <v>412458</v>
      </c>
      <c r="K473" s="217">
        <f t="shared" si="44"/>
        <v>80319</v>
      </c>
      <c r="L473" s="8"/>
      <c r="M473" s="236"/>
    </row>
    <row r="474" s="1" customFormat="1" customHeight="1" spans="1:13">
      <c r="A474" s="6"/>
      <c r="B474" s="219" t="s">
        <v>538</v>
      </c>
      <c r="C474" s="220" t="s">
        <v>539</v>
      </c>
      <c r="D474" s="220"/>
      <c r="E474" s="220"/>
      <c r="F474" s="220"/>
      <c r="G474" s="220"/>
      <c r="H474" s="220"/>
      <c r="I474" s="220"/>
      <c r="J474" s="220"/>
      <c r="K474" s="8"/>
      <c r="L474" s="8"/>
      <c r="M474" s="236"/>
    </row>
    <row r="475" s="1" customFormat="1" customHeight="1" spans="1:13">
      <c r="A475" s="6"/>
      <c r="B475" s="114" t="s">
        <v>540</v>
      </c>
      <c r="C475" s="114" t="s">
        <v>541</v>
      </c>
      <c r="D475" s="221"/>
      <c r="E475" s="222"/>
      <c r="F475" s="223" t="s">
        <v>542</v>
      </c>
      <c r="G475" s="223"/>
      <c r="H475" s="223"/>
      <c r="I475" s="223"/>
      <c r="J475" s="223"/>
      <c r="K475" s="223"/>
      <c r="L475" s="223"/>
      <c r="M475" s="208"/>
    </row>
    <row r="476" s="1" customFormat="1" customHeight="1" spans="1:13">
      <c r="A476" s="6"/>
      <c r="B476" s="224">
        <f>C476/H473</f>
        <v>0</v>
      </c>
      <c r="C476" s="225">
        <v>0</v>
      </c>
      <c r="D476" s="222"/>
      <c r="E476" s="222"/>
      <c r="F476" s="226"/>
      <c r="G476" s="226"/>
      <c r="H476" s="226"/>
      <c r="I476" s="226"/>
      <c r="J476" s="226"/>
      <c r="K476" s="226"/>
      <c r="L476" s="226"/>
      <c r="M476" s="226"/>
    </row>
    <row r="477" s="1" customFormat="1" customHeight="1" spans="1:13">
      <c r="A477" s="6"/>
      <c r="B477" s="114" t="s">
        <v>543</v>
      </c>
      <c r="C477" s="227">
        <f>((H473-I473)-C476)/(J473-K473)</f>
        <v>0.368065779688624</v>
      </c>
      <c r="D477" s="221"/>
      <c r="E477" s="114"/>
      <c r="F477" s="228" t="s">
        <v>544</v>
      </c>
      <c r="G477" s="229">
        <f>H473/G473</f>
        <v>7878.58333333333</v>
      </c>
      <c r="H477" s="228"/>
      <c r="I477" s="228"/>
      <c r="J477" s="228"/>
      <c r="K477" s="228"/>
      <c r="L477" s="208"/>
      <c r="M477" s="208"/>
    </row>
    <row r="478" s="1" customFormat="1" customHeight="1" spans="1:13">
      <c r="A478" s="6"/>
      <c r="B478" s="114" t="s">
        <v>545</v>
      </c>
      <c r="C478" s="230"/>
      <c r="D478" s="230"/>
      <c r="E478" s="230"/>
      <c r="F478" s="230"/>
      <c r="G478" s="230"/>
      <c r="H478" s="230"/>
      <c r="I478" s="230"/>
      <c r="J478" s="230"/>
      <c r="K478" s="230"/>
      <c r="L478" s="8"/>
      <c r="M478" s="8"/>
    </row>
    <row r="479" s="1" customFormat="1" customHeight="1" spans="1:13">
      <c r="A479" s="6"/>
      <c r="B479" s="2" t="s">
        <v>546</v>
      </c>
      <c r="C479" s="2"/>
      <c r="D479" s="7" t="s">
        <v>547</v>
      </c>
      <c r="E479" s="7"/>
      <c r="F479" s="7"/>
      <c r="G479" s="221"/>
      <c r="H479" s="7" t="s">
        <v>548</v>
      </c>
      <c r="I479" s="7"/>
      <c r="J479" s="7"/>
      <c r="K479" s="2"/>
      <c r="L479" s="8"/>
      <c r="M479" s="8"/>
    </row>
    <row r="480" s="1" customFormat="1" customHeight="1" spans="1:13">
      <c r="A480" s="6"/>
      <c r="B480" s="114" t="s">
        <v>549</v>
      </c>
      <c r="C480" s="221"/>
      <c r="D480" s="223" t="s">
        <v>550</v>
      </c>
      <c r="E480" s="223"/>
      <c r="F480" s="2"/>
      <c r="G480" s="223" t="s">
        <v>551</v>
      </c>
      <c r="H480" s="223"/>
      <c r="I480" s="208"/>
      <c r="J480" s="208" t="s">
        <v>552</v>
      </c>
      <c r="K480" s="2"/>
      <c r="L480" s="8"/>
      <c r="M480" s="8"/>
    </row>
    <row r="481" s="1" customFormat="1" customHeight="1" spans="1:13">
      <c r="A481" s="6"/>
      <c r="B481" s="42"/>
      <c r="C481" s="231"/>
      <c r="D481" s="231"/>
      <c r="E481" s="231"/>
      <c r="F481" s="231"/>
      <c r="G481" s="232"/>
      <c r="H481" s="231"/>
      <c r="I481" s="231"/>
      <c r="J481" s="231"/>
      <c r="K481" s="231"/>
      <c r="L481" s="8"/>
      <c r="M481" s="8"/>
    </row>
    <row r="482" s="1" customFormat="1" customHeight="1" spans="1:13">
      <c r="A482" s="6"/>
      <c r="B482" s="7" t="s">
        <v>553</v>
      </c>
      <c r="C482" s="233" t="s">
        <v>554</v>
      </c>
      <c r="D482" s="2" t="s">
        <v>555</v>
      </c>
      <c r="E482" s="2" t="s">
        <v>556</v>
      </c>
      <c r="F482" s="234"/>
      <c r="G482" s="234"/>
      <c r="H482" s="2"/>
      <c r="I482" s="2"/>
      <c r="J482" s="237"/>
      <c r="K482" s="238"/>
      <c r="L482" s="8"/>
      <c r="M482" s="227"/>
    </row>
    <row r="483" s="1" customFormat="1" customHeight="1" spans="1:13">
      <c r="A483" s="6"/>
      <c r="B483" s="7"/>
      <c r="C483" s="233"/>
      <c r="D483" s="2"/>
      <c r="E483" s="2"/>
      <c r="F483" s="234"/>
      <c r="G483" s="234"/>
      <c r="H483" s="2"/>
      <c r="I483" s="2"/>
      <c r="J483" s="237"/>
      <c r="K483" s="238"/>
      <c r="L483" s="8"/>
      <c r="M483" s="227"/>
    </row>
    <row r="484" s="1" customFormat="1" customHeight="1" spans="1:13">
      <c r="A484" s="202" t="s">
        <v>3</v>
      </c>
      <c r="B484" s="26" t="s">
        <v>294</v>
      </c>
      <c r="C484" s="203" t="s">
        <v>295</v>
      </c>
      <c r="D484" s="26" t="s">
        <v>296</v>
      </c>
      <c r="E484" s="26" t="s">
        <v>297</v>
      </c>
      <c r="F484" s="17" t="s">
        <v>298</v>
      </c>
      <c r="G484" s="26" t="s">
        <v>299</v>
      </c>
      <c r="H484" s="26" t="s">
        <v>300</v>
      </c>
      <c r="I484" s="17" t="s">
        <v>301</v>
      </c>
      <c r="J484" s="26" t="s">
        <v>302</v>
      </c>
      <c r="K484" s="17" t="s">
        <v>303</v>
      </c>
      <c r="L484" s="207"/>
      <c r="M484" s="208"/>
    </row>
    <row r="485" s="1" customFormat="1" customHeight="1" spans="1:13">
      <c r="A485" s="209" t="s">
        <v>317</v>
      </c>
      <c r="B485" s="210">
        <f>J50</f>
        <v>1508</v>
      </c>
      <c r="C485" s="106">
        <v>0</v>
      </c>
      <c r="D485" s="211">
        <f t="shared" ref="D485:D508" si="45">E485/B485</f>
        <v>0.643236074270557</v>
      </c>
      <c r="E485" s="212">
        <f>D50</f>
        <v>970</v>
      </c>
      <c r="F485" s="212">
        <f t="shared" ref="F485:F508" si="46">C485*0.7</f>
        <v>0</v>
      </c>
      <c r="G485" s="22">
        <v>1</v>
      </c>
      <c r="H485" s="106">
        <f t="shared" ref="H485:H508" si="47">E485*G485</f>
        <v>970</v>
      </c>
      <c r="I485" s="212">
        <f t="shared" ref="I485:I508" si="48">F485*G485</f>
        <v>0</v>
      </c>
      <c r="J485" s="106">
        <f t="shared" ref="J485:J508" si="49">B485*G485</f>
        <v>1508</v>
      </c>
      <c r="K485" s="106">
        <f t="shared" ref="K485:K508" si="50">C485*G485</f>
        <v>0</v>
      </c>
      <c r="L485" s="8"/>
      <c r="M485" s="235"/>
    </row>
    <row r="486" s="1" customFormat="1" customHeight="1" spans="1:13">
      <c r="A486" s="209" t="s">
        <v>318</v>
      </c>
      <c r="B486" s="210">
        <f>K50</f>
        <v>1588</v>
      </c>
      <c r="C486" s="106">
        <v>0</v>
      </c>
      <c r="D486" s="211">
        <f t="shared" si="45"/>
        <v>0.653652392947103</v>
      </c>
      <c r="E486" s="212">
        <f>E50</f>
        <v>1038</v>
      </c>
      <c r="F486" s="212">
        <f t="shared" si="46"/>
        <v>0</v>
      </c>
      <c r="G486" s="22">
        <v>1</v>
      </c>
      <c r="H486" s="106">
        <f t="shared" si="47"/>
        <v>1038</v>
      </c>
      <c r="I486" s="212">
        <f t="shared" si="48"/>
        <v>0</v>
      </c>
      <c r="J486" s="106">
        <f t="shared" si="49"/>
        <v>1588</v>
      </c>
      <c r="K486" s="106">
        <f t="shared" si="50"/>
        <v>0</v>
      </c>
      <c r="L486" s="8"/>
      <c r="M486" s="235"/>
    </row>
    <row r="487" s="1" customFormat="1" customHeight="1" spans="1:13">
      <c r="A487" s="209" t="s">
        <v>319</v>
      </c>
      <c r="B487" s="210">
        <f>L50</f>
        <v>1708</v>
      </c>
      <c r="C487" s="106">
        <v>0</v>
      </c>
      <c r="D487" s="211">
        <f t="shared" si="45"/>
        <v>0.715456674473068</v>
      </c>
      <c r="E487" s="212">
        <f>F50</f>
        <v>1222</v>
      </c>
      <c r="F487" s="212">
        <f t="shared" si="46"/>
        <v>0</v>
      </c>
      <c r="G487" s="22">
        <v>1</v>
      </c>
      <c r="H487" s="106">
        <f t="shared" si="47"/>
        <v>1222</v>
      </c>
      <c r="I487" s="212">
        <f t="shared" si="48"/>
        <v>0</v>
      </c>
      <c r="J487" s="106">
        <f t="shared" si="49"/>
        <v>1708</v>
      </c>
      <c r="K487" s="106">
        <f t="shared" si="50"/>
        <v>0</v>
      </c>
      <c r="L487" s="8"/>
      <c r="M487" s="235"/>
    </row>
    <row r="488" s="1" customFormat="1" customHeight="1" spans="1:13">
      <c r="A488" s="213" t="s">
        <v>320</v>
      </c>
      <c r="B488" s="210">
        <f>J99</f>
        <v>2085</v>
      </c>
      <c r="C488" s="106">
        <v>0</v>
      </c>
      <c r="D488" s="211">
        <f t="shared" si="45"/>
        <v>1.86474820143885</v>
      </c>
      <c r="E488" s="212">
        <f>D99</f>
        <v>3888</v>
      </c>
      <c r="F488" s="212">
        <f t="shared" si="46"/>
        <v>0</v>
      </c>
      <c r="G488" s="22">
        <v>1</v>
      </c>
      <c r="H488" s="106">
        <f t="shared" si="47"/>
        <v>3888</v>
      </c>
      <c r="I488" s="212">
        <f t="shared" si="48"/>
        <v>0</v>
      </c>
      <c r="J488" s="106">
        <f t="shared" si="49"/>
        <v>2085</v>
      </c>
      <c r="K488" s="106">
        <f t="shared" si="50"/>
        <v>0</v>
      </c>
      <c r="L488" s="8"/>
      <c r="M488" s="235"/>
    </row>
    <row r="489" s="1" customFormat="1" customHeight="1" spans="1:13">
      <c r="A489" s="213" t="s">
        <v>321</v>
      </c>
      <c r="B489" s="210">
        <f>K99</f>
        <v>2165</v>
      </c>
      <c r="C489" s="106">
        <v>0</v>
      </c>
      <c r="D489" s="211">
        <f t="shared" si="45"/>
        <v>1.79584295612009</v>
      </c>
      <c r="E489" s="212">
        <f>E99</f>
        <v>3888</v>
      </c>
      <c r="F489" s="212">
        <f t="shared" si="46"/>
        <v>0</v>
      </c>
      <c r="G489" s="22">
        <v>1</v>
      </c>
      <c r="H489" s="106">
        <f t="shared" si="47"/>
        <v>3888</v>
      </c>
      <c r="I489" s="212">
        <f t="shared" si="48"/>
        <v>0</v>
      </c>
      <c r="J489" s="106">
        <f t="shared" si="49"/>
        <v>2165</v>
      </c>
      <c r="K489" s="106">
        <f t="shared" si="50"/>
        <v>0</v>
      </c>
      <c r="L489" s="8"/>
      <c r="M489" s="235"/>
    </row>
    <row r="490" s="1" customFormat="1" customHeight="1" spans="1:13">
      <c r="A490" s="213" t="s">
        <v>322</v>
      </c>
      <c r="B490" s="210">
        <f>L99</f>
        <v>2285</v>
      </c>
      <c r="C490" s="106">
        <v>0</v>
      </c>
      <c r="D490" s="211">
        <f t="shared" si="45"/>
        <v>1.70153172866521</v>
      </c>
      <c r="E490" s="212">
        <f>F99</f>
        <v>3888</v>
      </c>
      <c r="F490" s="212">
        <f t="shared" si="46"/>
        <v>0</v>
      </c>
      <c r="G490" s="22">
        <v>1</v>
      </c>
      <c r="H490" s="106">
        <f t="shared" si="47"/>
        <v>3888</v>
      </c>
      <c r="I490" s="212">
        <f t="shared" si="48"/>
        <v>0</v>
      </c>
      <c r="J490" s="106">
        <f t="shared" si="49"/>
        <v>2285</v>
      </c>
      <c r="K490" s="106">
        <f t="shared" si="50"/>
        <v>0</v>
      </c>
      <c r="L490" s="8"/>
      <c r="M490" s="235"/>
    </row>
    <row r="491" s="1" customFormat="1" customHeight="1" spans="1:13">
      <c r="A491" s="213" t="s">
        <v>323</v>
      </c>
      <c r="B491" s="210">
        <f>J145</f>
        <v>4657</v>
      </c>
      <c r="C491" s="106">
        <v>0</v>
      </c>
      <c r="D491" s="211">
        <f t="shared" si="45"/>
        <v>0.834872235344642</v>
      </c>
      <c r="E491" s="212">
        <f>D145</f>
        <v>3888</v>
      </c>
      <c r="F491" s="212">
        <f t="shared" si="46"/>
        <v>0</v>
      </c>
      <c r="G491" s="22">
        <v>1</v>
      </c>
      <c r="H491" s="106">
        <f t="shared" si="47"/>
        <v>3888</v>
      </c>
      <c r="I491" s="212">
        <f t="shared" si="48"/>
        <v>0</v>
      </c>
      <c r="J491" s="106">
        <f t="shared" si="49"/>
        <v>4657</v>
      </c>
      <c r="K491" s="106">
        <f t="shared" si="50"/>
        <v>0</v>
      </c>
      <c r="L491" s="8"/>
      <c r="M491" s="235"/>
    </row>
    <row r="492" s="1" customFormat="1" customHeight="1" spans="1:13">
      <c r="A492" s="213" t="s">
        <v>324</v>
      </c>
      <c r="B492" s="210">
        <f>K145</f>
        <v>4737</v>
      </c>
      <c r="C492" s="106">
        <v>0</v>
      </c>
      <c r="D492" s="211">
        <f t="shared" si="45"/>
        <v>0.82077264091197</v>
      </c>
      <c r="E492" s="212">
        <f>E145</f>
        <v>3888</v>
      </c>
      <c r="F492" s="212">
        <f t="shared" si="46"/>
        <v>0</v>
      </c>
      <c r="G492" s="22">
        <v>1</v>
      </c>
      <c r="H492" s="106">
        <f t="shared" si="47"/>
        <v>3888</v>
      </c>
      <c r="I492" s="212">
        <f t="shared" si="48"/>
        <v>0</v>
      </c>
      <c r="J492" s="106">
        <f t="shared" si="49"/>
        <v>4737</v>
      </c>
      <c r="K492" s="106">
        <f t="shared" si="50"/>
        <v>0</v>
      </c>
      <c r="L492" s="8"/>
      <c r="M492" s="235"/>
    </row>
    <row r="493" s="1" customFormat="1" customHeight="1" spans="1:13">
      <c r="A493" s="213" t="s">
        <v>325</v>
      </c>
      <c r="B493" s="210">
        <f>L145</f>
        <v>4797</v>
      </c>
      <c r="C493" s="106">
        <v>0</v>
      </c>
      <c r="D493" s="211">
        <f t="shared" si="45"/>
        <v>0.810506566604128</v>
      </c>
      <c r="E493" s="212">
        <f>F145</f>
        <v>3888</v>
      </c>
      <c r="F493" s="212">
        <f t="shared" si="46"/>
        <v>0</v>
      </c>
      <c r="G493" s="22">
        <v>1</v>
      </c>
      <c r="H493" s="106">
        <f t="shared" si="47"/>
        <v>3888</v>
      </c>
      <c r="I493" s="212">
        <f t="shared" si="48"/>
        <v>0</v>
      </c>
      <c r="J493" s="106">
        <f t="shared" si="49"/>
        <v>4797</v>
      </c>
      <c r="K493" s="106">
        <f t="shared" si="50"/>
        <v>0</v>
      </c>
      <c r="L493" s="8"/>
      <c r="M493" s="235"/>
    </row>
    <row r="494" s="1" customFormat="1" customHeight="1" spans="1:13">
      <c r="A494" s="214" t="s">
        <v>326</v>
      </c>
      <c r="B494" s="210">
        <f>J199</f>
        <v>3177</v>
      </c>
      <c r="C494" s="106">
        <v>0</v>
      </c>
      <c r="D494" s="211">
        <f t="shared" si="45"/>
        <v>1.85332074283916</v>
      </c>
      <c r="E494" s="212">
        <f>D199</f>
        <v>5888</v>
      </c>
      <c r="F494" s="212">
        <f t="shared" si="46"/>
        <v>0</v>
      </c>
      <c r="G494" s="22">
        <v>1</v>
      </c>
      <c r="H494" s="106">
        <f t="shared" si="47"/>
        <v>5888</v>
      </c>
      <c r="I494" s="212">
        <f t="shared" si="48"/>
        <v>0</v>
      </c>
      <c r="J494" s="106">
        <f t="shared" si="49"/>
        <v>3177</v>
      </c>
      <c r="K494" s="106">
        <f t="shared" si="50"/>
        <v>0</v>
      </c>
      <c r="L494" s="8"/>
      <c r="M494" s="235"/>
    </row>
    <row r="495" s="1" customFormat="1" customHeight="1" spans="1:13">
      <c r="A495" s="214" t="s">
        <v>327</v>
      </c>
      <c r="B495" s="210">
        <f>K199</f>
        <v>3257</v>
      </c>
      <c r="C495" s="106">
        <v>0</v>
      </c>
      <c r="D495" s="211">
        <f t="shared" si="45"/>
        <v>1.80779858765735</v>
      </c>
      <c r="E495" s="212">
        <f>E199</f>
        <v>5888</v>
      </c>
      <c r="F495" s="212">
        <f t="shared" si="46"/>
        <v>0</v>
      </c>
      <c r="G495" s="22">
        <v>1</v>
      </c>
      <c r="H495" s="106">
        <f t="shared" si="47"/>
        <v>5888</v>
      </c>
      <c r="I495" s="212">
        <f t="shared" si="48"/>
        <v>0</v>
      </c>
      <c r="J495" s="106">
        <f t="shared" si="49"/>
        <v>3257</v>
      </c>
      <c r="K495" s="106">
        <f t="shared" si="50"/>
        <v>0</v>
      </c>
      <c r="L495" s="8"/>
      <c r="M495" s="235"/>
    </row>
    <row r="496" s="1" customFormat="1" customHeight="1" spans="1:13">
      <c r="A496" s="214" t="s">
        <v>328</v>
      </c>
      <c r="B496" s="210">
        <f>L199</f>
        <v>3737</v>
      </c>
      <c r="C496" s="106">
        <v>0</v>
      </c>
      <c r="D496" s="211">
        <f t="shared" si="45"/>
        <v>1.57559539737758</v>
      </c>
      <c r="E496" s="212">
        <f>F199</f>
        <v>5888</v>
      </c>
      <c r="F496" s="212">
        <f t="shared" si="46"/>
        <v>0</v>
      </c>
      <c r="G496" s="22">
        <v>1</v>
      </c>
      <c r="H496" s="106">
        <f t="shared" si="47"/>
        <v>5888</v>
      </c>
      <c r="I496" s="212">
        <f t="shared" si="48"/>
        <v>0</v>
      </c>
      <c r="J496" s="106">
        <f t="shared" si="49"/>
        <v>3737</v>
      </c>
      <c r="K496" s="106">
        <f t="shared" si="50"/>
        <v>0</v>
      </c>
      <c r="L496" s="8"/>
      <c r="M496" s="235"/>
    </row>
    <row r="497" s="1" customFormat="1" customHeight="1" spans="1:13">
      <c r="A497" s="214" t="s">
        <v>329</v>
      </c>
      <c r="B497" s="210">
        <f>J249</f>
        <v>6285</v>
      </c>
      <c r="C497" s="106">
        <v>0</v>
      </c>
      <c r="D497" s="211">
        <f t="shared" si="45"/>
        <v>0.936833731105807</v>
      </c>
      <c r="E497" s="212">
        <f>D249</f>
        <v>5888</v>
      </c>
      <c r="F497" s="212">
        <f t="shared" si="46"/>
        <v>0</v>
      </c>
      <c r="G497" s="22">
        <v>1</v>
      </c>
      <c r="H497" s="106">
        <f t="shared" si="47"/>
        <v>5888</v>
      </c>
      <c r="I497" s="212">
        <f t="shared" si="48"/>
        <v>0</v>
      </c>
      <c r="J497" s="106">
        <f t="shared" si="49"/>
        <v>6285</v>
      </c>
      <c r="K497" s="106">
        <f t="shared" si="50"/>
        <v>0</v>
      </c>
      <c r="L497" s="8"/>
      <c r="M497" s="235"/>
    </row>
    <row r="498" s="1" customFormat="1" customHeight="1" spans="1:13">
      <c r="A498" s="214" t="s">
        <v>330</v>
      </c>
      <c r="B498" s="210">
        <f>K249</f>
        <v>6365</v>
      </c>
      <c r="C498" s="106">
        <v>0</v>
      </c>
      <c r="D498" s="211">
        <f t="shared" si="45"/>
        <v>0.925058915946583</v>
      </c>
      <c r="E498" s="212">
        <f>E249</f>
        <v>5888</v>
      </c>
      <c r="F498" s="212">
        <f t="shared" si="46"/>
        <v>0</v>
      </c>
      <c r="G498" s="22">
        <v>1</v>
      </c>
      <c r="H498" s="106">
        <f t="shared" si="47"/>
        <v>5888</v>
      </c>
      <c r="I498" s="212">
        <f t="shared" si="48"/>
        <v>0</v>
      </c>
      <c r="J498" s="106">
        <f t="shared" si="49"/>
        <v>6365</v>
      </c>
      <c r="K498" s="106">
        <f t="shared" si="50"/>
        <v>0</v>
      </c>
      <c r="L498" s="8"/>
      <c r="M498" s="235"/>
    </row>
    <row r="499" s="1" customFormat="1" customHeight="1" spans="1:13">
      <c r="A499" s="214" t="s">
        <v>331</v>
      </c>
      <c r="B499" s="210">
        <f>L249</f>
        <v>6485</v>
      </c>
      <c r="C499" s="106">
        <v>0</v>
      </c>
      <c r="D499" s="211">
        <f t="shared" si="45"/>
        <v>0.907941403238242</v>
      </c>
      <c r="E499" s="212">
        <f>F249</f>
        <v>5888</v>
      </c>
      <c r="F499" s="212">
        <f t="shared" si="46"/>
        <v>0</v>
      </c>
      <c r="G499" s="22">
        <v>1</v>
      </c>
      <c r="H499" s="106">
        <f t="shared" si="47"/>
        <v>5888</v>
      </c>
      <c r="I499" s="212">
        <f t="shared" si="48"/>
        <v>0</v>
      </c>
      <c r="J499" s="106">
        <f t="shared" si="49"/>
        <v>6485</v>
      </c>
      <c r="K499" s="106">
        <f t="shared" si="50"/>
        <v>0</v>
      </c>
      <c r="L499" s="8"/>
      <c r="M499" s="235"/>
    </row>
    <row r="500" s="1" customFormat="1" customHeight="1" spans="1:13">
      <c r="A500" s="215" t="s">
        <v>332</v>
      </c>
      <c r="B500" s="210">
        <f>J307</f>
        <v>8027</v>
      </c>
      <c r="C500" s="106">
        <v>0</v>
      </c>
      <c r="D500" s="211">
        <f t="shared" si="45"/>
        <v>1.22087953158091</v>
      </c>
      <c r="E500" s="212">
        <f>D307</f>
        <v>9800</v>
      </c>
      <c r="F500" s="212">
        <f t="shared" si="46"/>
        <v>0</v>
      </c>
      <c r="G500" s="22">
        <v>1</v>
      </c>
      <c r="H500" s="106">
        <f t="shared" si="47"/>
        <v>9800</v>
      </c>
      <c r="I500" s="212">
        <f t="shared" si="48"/>
        <v>0</v>
      </c>
      <c r="J500" s="106">
        <f t="shared" si="49"/>
        <v>8027</v>
      </c>
      <c r="K500" s="106">
        <f t="shared" si="50"/>
        <v>0</v>
      </c>
      <c r="L500" s="8"/>
      <c r="M500" s="235"/>
    </row>
    <row r="501" s="1" customFormat="1" customHeight="1" spans="1:13">
      <c r="A501" s="215" t="s">
        <v>333</v>
      </c>
      <c r="B501" s="210">
        <f>K307</f>
        <v>8107</v>
      </c>
      <c r="C501" s="106">
        <v>0</v>
      </c>
      <c r="D501" s="211">
        <f t="shared" si="45"/>
        <v>1.2088318736894</v>
      </c>
      <c r="E501" s="212">
        <f>E307</f>
        <v>9800</v>
      </c>
      <c r="F501" s="212">
        <f t="shared" si="46"/>
        <v>0</v>
      </c>
      <c r="G501" s="22">
        <v>1</v>
      </c>
      <c r="H501" s="106">
        <f t="shared" si="47"/>
        <v>9800</v>
      </c>
      <c r="I501" s="212">
        <f t="shared" si="48"/>
        <v>0</v>
      </c>
      <c r="J501" s="106">
        <f t="shared" si="49"/>
        <v>8107</v>
      </c>
      <c r="K501" s="106">
        <f t="shared" si="50"/>
        <v>0</v>
      </c>
      <c r="L501" s="8"/>
      <c r="M501" s="235"/>
    </row>
    <row r="502" s="1" customFormat="1" customHeight="1" spans="1:13">
      <c r="A502" s="215" t="s">
        <v>334</v>
      </c>
      <c r="B502" s="210">
        <f>L307</f>
        <v>8587</v>
      </c>
      <c r="C502" s="106">
        <v>0</v>
      </c>
      <c r="D502" s="211">
        <f t="shared" si="45"/>
        <v>1.14126004425294</v>
      </c>
      <c r="E502" s="212">
        <f>F307</f>
        <v>9800</v>
      </c>
      <c r="F502" s="212">
        <f t="shared" si="46"/>
        <v>0</v>
      </c>
      <c r="G502" s="22">
        <v>1</v>
      </c>
      <c r="H502" s="106">
        <f t="shared" si="47"/>
        <v>9800</v>
      </c>
      <c r="I502" s="212">
        <f t="shared" si="48"/>
        <v>0</v>
      </c>
      <c r="J502" s="106">
        <f t="shared" si="49"/>
        <v>8587</v>
      </c>
      <c r="K502" s="106">
        <f t="shared" si="50"/>
        <v>0</v>
      </c>
      <c r="L502" s="8"/>
      <c r="M502" s="235"/>
    </row>
    <row r="503" s="1" customFormat="1" customHeight="1" spans="1:13">
      <c r="A503" s="216" t="s">
        <v>335</v>
      </c>
      <c r="B503" s="210">
        <f>J369</f>
        <v>8892</v>
      </c>
      <c r="C503" s="106">
        <v>0</v>
      </c>
      <c r="D503" s="211">
        <f t="shared" si="45"/>
        <v>1.43949617633828</v>
      </c>
      <c r="E503" s="212">
        <f>D369</f>
        <v>12800</v>
      </c>
      <c r="F503" s="212">
        <f t="shared" si="46"/>
        <v>0</v>
      </c>
      <c r="G503" s="22">
        <v>1</v>
      </c>
      <c r="H503" s="106">
        <f t="shared" si="47"/>
        <v>12800</v>
      </c>
      <c r="I503" s="212">
        <f t="shared" si="48"/>
        <v>0</v>
      </c>
      <c r="J503" s="106">
        <f t="shared" si="49"/>
        <v>8892</v>
      </c>
      <c r="K503" s="106">
        <f t="shared" si="50"/>
        <v>0</v>
      </c>
      <c r="L503" s="8"/>
      <c r="M503" s="235"/>
    </row>
    <row r="504" s="1" customFormat="1" customHeight="1" spans="1:13">
      <c r="A504" s="216" t="s">
        <v>336</v>
      </c>
      <c r="B504" s="210">
        <f>K369</f>
        <v>8972</v>
      </c>
      <c r="C504" s="106">
        <v>0</v>
      </c>
      <c r="D504" s="211">
        <f t="shared" si="45"/>
        <v>1.42666072224699</v>
      </c>
      <c r="E504" s="212">
        <f>E369</f>
        <v>12800</v>
      </c>
      <c r="F504" s="212">
        <f t="shared" si="46"/>
        <v>0</v>
      </c>
      <c r="G504" s="22">
        <v>1</v>
      </c>
      <c r="H504" s="106">
        <f t="shared" si="47"/>
        <v>12800</v>
      </c>
      <c r="I504" s="212">
        <f t="shared" si="48"/>
        <v>0</v>
      </c>
      <c r="J504" s="106">
        <f t="shared" si="49"/>
        <v>8972</v>
      </c>
      <c r="K504" s="106">
        <f t="shared" si="50"/>
        <v>0</v>
      </c>
      <c r="L504" s="8"/>
      <c r="M504" s="235"/>
    </row>
    <row r="505" s="1" customFormat="1" customHeight="1" spans="1:13">
      <c r="A505" s="216" t="s">
        <v>337</v>
      </c>
      <c r="B505" s="210">
        <f>L369</f>
        <v>9452</v>
      </c>
      <c r="C505" s="106">
        <v>0</v>
      </c>
      <c r="D505" s="211">
        <f t="shared" si="45"/>
        <v>1.35421074904782</v>
      </c>
      <c r="E505" s="212">
        <f>F369</f>
        <v>12800</v>
      </c>
      <c r="F505" s="212">
        <f t="shared" si="46"/>
        <v>0</v>
      </c>
      <c r="G505" s="22">
        <v>1</v>
      </c>
      <c r="H505" s="106">
        <f t="shared" si="47"/>
        <v>12800</v>
      </c>
      <c r="I505" s="212">
        <f t="shared" si="48"/>
        <v>0</v>
      </c>
      <c r="J505" s="106">
        <f t="shared" si="49"/>
        <v>9452</v>
      </c>
      <c r="K505" s="106">
        <f t="shared" si="50"/>
        <v>0</v>
      </c>
      <c r="L505" s="8"/>
      <c r="M505" s="235"/>
    </row>
    <row r="506" s="1" customFormat="1" customHeight="1" spans="1:13">
      <c r="A506" s="6" t="s">
        <v>338</v>
      </c>
      <c r="B506" s="210">
        <f>J446</f>
        <v>9991</v>
      </c>
      <c r="C506" s="106">
        <v>0</v>
      </c>
      <c r="D506" s="211">
        <f t="shared" si="45"/>
        <v>1.98178360524472</v>
      </c>
      <c r="E506" s="212">
        <f>D446</f>
        <v>19800</v>
      </c>
      <c r="F506" s="212">
        <f t="shared" si="46"/>
        <v>0</v>
      </c>
      <c r="G506" s="22">
        <v>1</v>
      </c>
      <c r="H506" s="106">
        <f t="shared" si="47"/>
        <v>19800</v>
      </c>
      <c r="I506" s="212">
        <f t="shared" si="48"/>
        <v>0</v>
      </c>
      <c r="J506" s="106">
        <f t="shared" si="49"/>
        <v>9991</v>
      </c>
      <c r="K506" s="106">
        <f t="shared" si="50"/>
        <v>0</v>
      </c>
      <c r="L506" s="8"/>
      <c r="M506" s="235"/>
    </row>
    <row r="507" s="1" customFormat="1" customHeight="1" spans="1:13">
      <c r="A507" s="6" t="s">
        <v>339</v>
      </c>
      <c r="B507" s="210">
        <f>K446</f>
        <v>10071</v>
      </c>
      <c r="C507" s="106">
        <v>0</v>
      </c>
      <c r="D507" s="211">
        <f t="shared" si="45"/>
        <v>1.96604110813226</v>
      </c>
      <c r="E507" s="212">
        <f>E446</f>
        <v>19800</v>
      </c>
      <c r="F507" s="212">
        <f t="shared" si="46"/>
        <v>0</v>
      </c>
      <c r="G507" s="22">
        <v>1</v>
      </c>
      <c r="H507" s="106">
        <f t="shared" si="47"/>
        <v>19800</v>
      </c>
      <c r="I507" s="212">
        <f t="shared" si="48"/>
        <v>0</v>
      </c>
      <c r="J507" s="106">
        <f t="shared" si="49"/>
        <v>10071</v>
      </c>
      <c r="K507" s="106">
        <f t="shared" si="50"/>
        <v>0</v>
      </c>
      <c r="L507" s="8"/>
      <c r="M507" s="235"/>
    </row>
    <row r="508" s="1" customFormat="1" customHeight="1" spans="1:13">
      <c r="A508" s="6" t="s">
        <v>340</v>
      </c>
      <c r="B508" s="210">
        <f>L446</f>
        <v>10551</v>
      </c>
      <c r="C508" s="106">
        <v>0</v>
      </c>
      <c r="D508" s="211">
        <f t="shared" si="45"/>
        <v>1.87659937446688</v>
      </c>
      <c r="E508" s="212">
        <f>F446</f>
        <v>19800</v>
      </c>
      <c r="F508" s="212">
        <f t="shared" si="46"/>
        <v>0</v>
      </c>
      <c r="G508" s="22">
        <v>1</v>
      </c>
      <c r="H508" s="106">
        <f t="shared" si="47"/>
        <v>19800</v>
      </c>
      <c r="I508" s="212">
        <f t="shared" si="48"/>
        <v>0</v>
      </c>
      <c r="J508" s="106">
        <f t="shared" si="49"/>
        <v>10551</v>
      </c>
      <c r="K508" s="106">
        <f t="shared" si="50"/>
        <v>0</v>
      </c>
      <c r="L508" s="8"/>
      <c r="M508" s="235"/>
    </row>
    <row r="509" s="1" customFormat="1" customHeight="1" spans="1:13">
      <c r="A509" s="6"/>
      <c r="B509" s="26" t="s">
        <v>536</v>
      </c>
      <c r="C509" s="217">
        <f t="shared" ref="C509:K509" si="51">SUM(C485:C508)</f>
        <v>0</v>
      </c>
      <c r="D509" s="26" t="s">
        <v>537</v>
      </c>
      <c r="E509" s="218">
        <f t="shared" si="51"/>
        <v>189086</v>
      </c>
      <c r="F509" s="218">
        <f t="shared" si="51"/>
        <v>0</v>
      </c>
      <c r="G509" s="26">
        <f t="shared" si="51"/>
        <v>24</v>
      </c>
      <c r="H509" s="217">
        <f t="shared" si="51"/>
        <v>189086</v>
      </c>
      <c r="I509" s="212">
        <f t="shared" si="51"/>
        <v>0</v>
      </c>
      <c r="J509" s="217">
        <f t="shared" si="51"/>
        <v>137486</v>
      </c>
      <c r="K509" s="106">
        <f t="shared" si="51"/>
        <v>0</v>
      </c>
      <c r="L509" s="8"/>
      <c r="M509" s="236"/>
    </row>
    <row r="510" s="1" customFormat="1" customHeight="1" spans="1:13">
      <c r="A510" s="6"/>
      <c r="B510" s="219" t="s">
        <v>538</v>
      </c>
      <c r="C510" s="220" t="s">
        <v>539</v>
      </c>
      <c r="D510" s="220"/>
      <c r="E510" s="220"/>
      <c r="F510" s="220"/>
      <c r="G510" s="220"/>
      <c r="H510" s="220"/>
      <c r="I510" s="220"/>
      <c r="J510" s="220"/>
      <c r="K510" s="8"/>
      <c r="L510" s="8"/>
      <c r="M510" s="236"/>
    </row>
    <row r="511" s="1" customFormat="1" customHeight="1" spans="1:13">
      <c r="A511" s="6"/>
      <c r="B511" s="114" t="s">
        <v>540</v>
      </c>
      <c r="C511" s="114" t="s">
        <v>541</v>
      </c>
      <c r="D511" s="221"/>
      <c r="E511" s="222"/>
      <c r="F511" s="223" t="s">
        <v>542</v>
      </c>
      <c r="G511" s="223"/>
      <c r="H511" s="223"/>
      <c r="I511" s="223"/>
      <c r="J511" s="223"/>
      <c r="K511" s="223"/>
      <c r="L511" s="223"/>
      <c r="M511" s="208"/>
    </row>
    <row r="512" s="1" customFormat="1" customHeight="1" spans="1:13">
      <c r="A512" s="6"/>
      <c r="B512" s="224">
        <f>C512/H509</f>
        <v>0</v>
      </c>
      <c r="C512" s="225">
        <v>0</v>
      </c>
      <c r="D512" s="222"/>
      <c r="E512" s="222"/>
      <c r="F512" s="222"/>
      <c r="G512" s="222"/>
      <c r="H512" s="222"/>
      <c r="I512" s="222"/>
      <c r="J512" s="222"/>
      <c r="K512" s="222"/>
      <c r="L512" s="226"/>
      <c r="M512" s="226"/>
    </row>
    <row r="513" s="1" customFormat="1" customHeight="1" spans="1:13">
      <c r="A513" s="6"/>
      <c r="B513" s="114" t="s">
        <v>557</v>
      </c>
      <c r="C513" s="227">
        <f>((H509-I509)-C512)/(J509-K509)</f>
        <v>1.37531094075033</v>
      </c>
      <c r="D513" s="221"/>
      <c r="E513" s="114"/>
      <c r="F513" s="208" t="s">
        <v>544</v>
      </c>
      <c r="G513" s="229">
        <f>H509/G509</f>
        <v>7878.58333333333</v>
      </c>
      <c r="H513" s="208"/>
      <c r="I513" s="208"/>
      <c r="J513" s="208"/>
      <c r="K513" s="208"/>
      <c r="L513" s="208"/>
      <c r="M513" s="208"/>
    </row>
    <row r="514" s="1" customFormat="1" customHeight="1" spans="1:13">
      <c r="A514" s="6"/>
      <c r="B514" s="114" t="s">
        <v>545</v>
      </c>
      <c r="C514" s="230"/>
      <c r="D514" s="230"/>
      <c r="E514" s="230"/>
      <c r="F514" s="230"/>
      <c r="G514" s="230"/>
      <c r="H514" s="230"/>
      <c r="I514" s="230"/>
      <c r="J514" s="230"/>
      <c r="K514" s="230"/>
      <c r="L514" s="8"/>
      <c r="M514" s="8"/>
    </row>
    <row r="515" s="1" customFormat="1" customHeight="1" spans="1:13">
      <c r="A515" s="6"/>
      <c r="B515" s="2" t="s">
        <v>546</v>
      </c>
      <c r="C515" s="2"/>
      <c r="D515" s="7" t="s">
        <v>547</v>
      </c>
      <c r="E515" s="7"/>
      <c r="F515" s="7"/>
      <c r="G515" s="221"/>
      <c r="H515" s="7" t="s">
        <v>548</v>
      </c>
      <c r="I515" s="7"/>
      <c r="J515" s="7"/>
      <c r="K515" s="2"/>
      <c r="L515" s="8"/>
      <c r="M515" s="8"/>
    </row>
    <row r="516" s="1" customFormat="1" customHeight="1" spans="1:13">
      <c r="A516" s="6"/>
      <c r="B516" s="114" t="s">
        <v>549</v>
      </c>
      <c r="C516" s="221"/>
      <c r="D516" s="223" t="s">
        <v>550</v>
      </c>
      <c r="E516" s="223"/>
      <c r="F516" s="2"/>
      <c r="G516" s="223" t="s">
        <v>551</v>
      </c>
      <c r="H516" s="223"/>
      <c r="I516" s="208"/>
      <c r="J516" s="208" t="s">
        <v>552</v>
      </c>
      <c r="K516" s="2"/>
      <c r="L516" s="8"/>
      <c r="M516" s="8"/>
    </row>
    <row r="517" s="1" customFormat="1" customHeight="1" spans="1:13">
      <c r="A517" s="6"/>
      <c r="B517" s="42"/>
      <c r="C517" s="231"/>
      <c r="D517" s="231"/>
      <c r="E517" s="231"/>
      <c r="F517" s="231"/>
      <c r="G517" s="232"/>
      <c r="H517" s="231"/>
      <c r="I517" s="231"/>
      <c r="J517" s="231"/>
      <c r="K517" s="231"/>
      <c r="L517" s="8"/>
      <c r="M517" s="8"/>
    </row>
    <row r="518" s="1" customFormat="1" customHeight="1" spans="1:13">
      <c r="A518" s="6"/>
      <c r="B518" s="7" t="s">
        <v>553</v>
      </c>
      <c r="C518" s="233" t="s">
        <v>554</v>
      </c>
      <c r="D518" s="2" t="s">
        <v>555</v>
      </c>
      <c r="E518" s="2" t="s">
        <v>556</v>
      </c>
      <c r="F518" s="234"/>
      <c r="G518" s="234"/>
      <c r="H518" s="2"/>
      <c r="I518" s="2"/>
      <c r="J518" s="237"/>
      <c r="K518" s="238">
        <f>(H473-C476)/G473</f>
        <v>7878.58333333333</v>
      </c>
      <c r="L518" s="8"/>
      <c r="M518" s="227"/>
    </row>
  </sheetData>
  <mergeCells count="798">
    <mergeCell ref="B1:J1"/>
    <mergeCell ref="B2:F2"/>
    <mergeCell ref="G2:J2"/>
    <mergeCell ref="B3:F3"/>
    <mergeCell ref="G3:J3"/>
    <mergeCell ref="B4:F4"/>
    <mergeCell ref="G4:J4"/>
    <mergeCell ref="B5:F5"/>
    <mergeCell ref="G5:J5"/>
    <mergeCell ref="B6:F6"/>
    <mergeCell ref="G6:J6"/>
    <mergeCell ref="A7:I7"/>
    <mergeCell ref="J7:L7"/>
    <mergeCell ref="M7:O7"/>
    <mergeCell ref="P7:R7"/>
    <mergeCell ref="S7:U7"/>
    <mergeCell ref="E8:F8"/>
    <mergeCell ref="G10:I10"/>
    <mergeCell ref="G11:I11"/>
    <mergeCell ref="G12:I12"/>
    <mergeCell ref="G13:I13"/>
    <mergeCell ref="G14:I14"/>
    <mergeCell ref="G15:I15"/>
    <mergeCell ref="G16:I16"/>
    <mergeCell ref="G17:I17"/>
    <mergeCell ref="G18:I18"/>
    <mergeCell ref="G21:I21"/>
    <mergeCell ref="G22:I22"/>
    <mergeCell ref="G23:I23"/>
    <mergeCell ref="G24:I24"/>
    <mergeCell ref="G25:I25"/>
    <mergeCell ref="G28:I28"/>
    <mergeCell ref="G29:I29"/>
    <mergeCell ref="G30:I30"/>
    <mergeCell ref="G31:I31"/>
    <mergeCell ref="G32:I32"/>
    <mergeCell ref="G33:I33"/>
    <mergeCell ref="G34:I34"/>
    <mergeCell ref="G35:I35"/>
    <mergeCell ref="G36:I36"/>
    <mergeCell ref="G37:I37"/>
    <mergeCell ref="G38:I38"/>
    <mergeCell ref="G39:I39"/>
    <mergeCell ref="G40:I40"/>
    <mergeCell ref="G41:I41"/>
    <mergeCell ref="G42:I42"/>
    <mergeCell ref="G44:I44"/>
    <mergeCell ref="G45:I45"/>
    <mergeCell ref="G46:I46"/>
    <mergeCell ref="B47:C47"/>
    <mergeCell ref="G47:I47"/>
    <mergeCell ref="B48:C48"/>
    <mergeCell ref="G48:I48"/>
    <mergeCell ref="B49:C49"/>
    <mergeCell ref="G49:I49"/>
    <mergeCell ref="A52:I52"/>
    <mergeCell ref="J52:L52"/>
    <mergeCell ref="M52:O52"/>
    <mergeCell ref="P52:R52"/>
    <mergeCell ref="S52:U52"/>
    <mergeCell ref="E53:F53"/>
    <mergeCell ref="G55:I55"/>
    <mergeCell ref="G56:I56"/>
    <mergeCell ref="G57:I57"/>
    <mergeCell ref="G58:I58"/>
    <mergeCell ref="G61:I61"/>
    <mergeCell ref="G62:I62"/>
    <mergeCell ref="G63:I63"/>
    <mergeCell ref="G64:I64"/>
    <mergeCell ref="G67:I67"/>
    <mergeCell ref="G68:I68"/>
    <mergeCell ref="G69:I69"/>
    <mergeCell ref="G70:I70"/>
    <mergeCell ref="G71:I71"/>
    <mergeCell ref="G72:I72"/>
    <mergeCell ref="G73:I73"/>
    <mergeCell ref="G74:I74"/>
    <mergeCell ref="G75:I75"/>
    <mergeCell ref="G76:I76"/>
    <mergeCell ref="G77:I77"/>
    <mergeCell ref="G78:I78"/>
    <mergeCell ref="G79:I79"/>
    <mergeCell ref="G80:I80"/>
    <mergeCell ref="G81:I81"/>
    <mergeCell ref="G82:I82"/>
    <mergeCell ref="G83:I83"/>
    <mergeCell ref="G84:I84"/>
    <mergeCell ref="G85:I85"/>
    <mergeCell ref="G86:I86"/>
    <mergeCell ref="G87:I87"/>
    <mergeCell ref="G88:I88"/>
    <mergeCell ref="G89:I89"/>
    <mergeCell ref="G90:I90"/>
    <mergeCell ref="G91:I91"/>
    <mergeCell ref="G92:I92"/>
    <mergeCell ref="G93:I93"/>
    <mergeCell ref="G94:I94"/>
    <mergeCell ref="G95:I95"/>
    <mergeCell ref="B96:C96"/>
    <mergeCell ref="G96:I96"/>
    <mergeCell ref="B97:C97"/>
    <mergeCell ref="G97:I97"/>
    <mergeCell ref="B98:C98"/>
    <mergeCell ref="G98:I98"/>
    <mergeCell ref="A101:I101"/>
    <mergeCell ref="J101:L101"/>
    <mergeCell ref="M101:O101"/>
    <mergeCell ref="P101:R101"/>
    <mergeCell ref="S101:U101"/>
    <mergeCell ref="E102:F102"/>
    <mergeCell ref="G104:I104"/>
    <mergeCell ref="G105:I105"/>
    <mergeCell ref="G106:I106"/>
    <mergeCell ref="G107:I107"/>
    <mergeCell ref="G108:I108"/>
    <mergeCell ref="G109:I109"/>
    <mergeCell ref="G110:I110"/>
    <mergeCell ref="G111:I111"/>
    <mergeCell ref="G114:I114"/>
    <mergeCell ref="G115:I115"/>
    <mergeCell ref="G116:I116"/>
    <mergeCell ref="G117:I117"/>
    <mergeCell ref="G118:I118"/>
    <mergeCell ref="G119:I119"/>
    <mergeCell ref="G120:I120"/>
    <mergeCell ref="G121:I121"/>
    <mergeCell ref="G122:I122"/>
    <mergeCell ref="G123:I123"/>
    <mergeCell ref="G124:I124"/>
    <mergeCell ref="G125:I125"/>
    <mergeCell ref="G126:I126"/>
    <mergeCell ref="G127:I127"/>
    <mergeCell ref="G128:I128"/>
    <mergeCell ref="G129:I129"/>
    <mergeCell ref="G130:I130"/>
    <mergeCell ref="G131:I131"/>
    <mergeCell ref="G132:I132"/>
    <mergeCell ref="G133:I133"/>
    <mergeCell ref="G134:I134"/>
    <mergeCell ref="G135:I135"/>
    <mergeCell ref="G136:I136"/>
    <mergeCell ref="G137:I137"/>
    <mergeCell ref="G138:I138"/>
    <mergeCell ref="G139:I139"/>
    <mergeCell ref="G140:I140"/>
    <mergeCell ref="G141:I141"/>
    <mergeCell ref="B142:C142"/>
    <mergeCell ref="G142:I142"/>
    <mergeCell ref="B143:C143"/>
    <mergeCell ref="G143:I143"/>
    <mergeCell ref="B144:C144"/>
    <mergeCell ref="G144:I144"/>
    <mergeCell ref="A147:I147"/>
    <mergeCell ref="J147:L147"/>
    <mergeCell ref="M147:O147"/>
    <mergeCell ref="P147:R147"/>
    <mergeCell ref="S147:U147"/>
    <mergeCell ref="E148:F148"/>
    <mergeCell ref="G150:I150"/>
    <mergeCell ref="G151:I151"/>
    <mergeCell ref="G152:I152"/>
    <mergeCell ref="G153:I153"/>
    <mergeCell ref="G156:I156"/>
    <mergeCell ref="G157:I157"/>
    <mergeCell ref="G158:I158"/>
    <mergeCell ref="G159:I159"/>
    <mergeCell ref="G160:I160"/>
    <mergeCell ref="G163:I163"/>
    <mergeCell ref="G164:I164"/>
    <mergeCell ref="G165:I165"/>
    <mergeCell ref="G166:I166"/>
    <mergeCell ref="G167:I167"/>
    <mergeCell ref="G168:I168"/>
    <mergeCell ref="G169:I169"/>
    <mergeCell ref="G170:I170"/>
    <mergeCell ref="G171:I171"/>
    <mergeCell ref="G172:I172"/>
    <mergeCell ref="G173:I173"/>
    <mergeCell ref="G174:I174"/>
    <mergeCell ref="G175:I175"/>
    <mergeCell ref="G176:I176"/>
    <mergeCell ref="G177:I177"/>
    <mergeCell ref="G178:I178"/>
    <mergeCell ref="G179:I179"/>
    <mergeCell ref="G180:I180"/>
    <mergeCell ref="G181:I181"/>
    <mergeCell ref="G182:I182"/>
    <mergeCell ref="G183:I183"/>
    <mergeCell ref="G184:I184"/>
    <mergeCell ref="G185:I185"/>
    <mergeCell ref="G186:I186"/>
    <mergeCell ref="G187:I187"/>
    <mergeCell ref="G188:I188"/>
    <mergeCell ref="G189:I189"/>
    <mergeCell ref="G190:I190"/>
    <mergeCell ref="G191:I191"/>
    <mergeCell ref="G192:I192"/>
    <mergeCell ref="G193:I193"/>
    <mergeCell ref="G194:I194"/>
    <mergeCell ref="G195:I195"/>
    <mergeCell ref="B196:C196"/>
    <mergeCell ref="G196:I196"/>
    <mergeCell ref="B197:C197"/>
    <mergeCell ref="G197:I197"/>
    <mergeCell ref="B198:C198"/>
    <mergeCell ref="G198:I198"/>
    <mergeCell ref="A201:I201"/>
    <mergeCell ref="J201:L201"/>
    <mergeCell ref="M201:O201"/>
    <mergeCell ref="P201:R201"/>
    <mergeCell ref="S201:U201"/>
    <mergeCell ref="E202:F202"/>
    <mergeCell ref="G204:I204"/>
    <mergeCell ref="G205:I205"/>
    <mergeCell ref="G206:I206"/>
    <mergeCell ref="G207:I207"/>
    <mergeCell ref="G210:I210"/>
    <mergeCell ref="G211:I211"/>
    <mergeCell ref="G212:I212"/>
    <mergeCell ref="G213:I213"/>
    <mergeCell ref="G216:I216"/>
    <mergeCell ref="G217:I217"/>
    <mergeCell ref="G218:I218"/>
    <mergeCell ref="G219:I219"/>
    <mergeCell ref="G220:I220"/>
    <mergeCell ref="G221:I221"/>
    <mergeCell ref="G222:I222"/>
    <mergeCell ref="G223:I223"/>
    <mergeCell ref="G224:I224"/>
    <mergeCell ref="G225:I225"/>
    <mergeCell ref="G226:I226"/>
    <mergeCell ref="G227:I227"/>
    <mergeCell ref="G228:I228"/>
    <mergeCell ref="G229:I229"/>
    <mergeCell ref="G230:I230"/>
    <mergeCell ref="G231:I231"/>
    <mergeCell ref="G232:I232"/>
    <mergeCell ref="G233:I233"/>
    <mergeCell ref="G234:I234"/>
    <mergeCell ref="G235:I235"/>
    <mergeCell ref="G236:I236"/>
    <mergeCell ref="G237:I237"/>
    <mergeCell ref="G238:I238"/>
    <mergeCell ref="G239:I239"/>
    <mergeCell ref="G240:I240"/>
    <mergeCell ref="G241:I241"/>
    <mergeCell ref="G242:I242"/>
    <mergeCell ref="G243:I243"/>
    <mergeCell ref="G244:I244"/>
    <mergeCell ref="G245:I245"/>
    <mergeCell ref="B246:C246"/>
    <mergeCell ref="G246:I246"/>
    <mergeCell ref="B247:C247"/>
    <mergeCell ref="G247:I247"/>
    <mergeCell ref="B248:C248"/>
    <mergeCell ref="G248:I248"/>
    <mergeCell ref="A251:I251"/>
    <mergeCell ref="J251:L251"/>
    <mergeCell ref="M251:O251"/>
    <mergeCell ref="P251:R251"/>
    <mergeCell ref="S251:U251"/>
    <mergeCell ref="E252:F252"/>
    <mergeCell ref="G254:I254"/>
    <mergeCell ref="G255:I255"/>
    <mergeCell ref="G256:I256"/>
    <mergeCell ref="G257:I257"/>
    <mergeCell ref="G260:I260"/>
    <mergeCell ref="G261:I261"/>
    <mergeCell ref="G262:I262"/>
    <mergeCell ref="G263:I263"/>
    <mergeCell ref="G266:I266"/>
    <mergeCell ref="G267:I267"/>
    <mergeCell ref="G268:I268"/>
    <mergeCell ref="G269:I269"/>
    <mergeCell ref="G270:I270"/>
    <mergeCell ref="G271:I271"/>
    <mergeCell ref="G272:I272"/>
    <mergeCell ref="G273:I273"/>
    <mergeCell ref="G274:I274"/>
    <mergeCell ref="G275:I275"/>
    <mergeCell ref="G276:I276"/>
    <mergeCell ref="G277:I277"/>
    <mergeCell ref="G278:I278"/>
    <mergeCell ref="G279:I279"/>
    <mergeCell ref="G280:I280"/>
    <mergeCell ref="G281:I281"/>
    <mergeCell ref="G282:I282"/>
    <mergeCell ref="G283:I283"/>
    <mergeCell ref="G284:I284"/>
    <mergeCell ref="G285:I285"/>
    <mergeCell ref="G286:I286"/>
    <mergeCell ref="G287:I287"/>
    <mergeCell ref="G288:I288"/>
    <mergeCell ref="G289:I289"/>
    <mergeCell ref="G290:I290"/>
    <mergeCell ref="G291:I291"/>
    <mergeCell ref="G292:I292"/>
    <mergeCell ref="G293:I293"/>
    <mergeCell ref="G294:I294"/>
    <mergeCell ref="G295:I295"/>
    <mergeCell ref="G296:I296"/>
    <mergeCell ref="G297:I297"/>
    <mergeCell ref="G298:I298"/>
    <mergeCell ref="G299:I299"/>
    <mergeCell ref="G300:I300"/>
    <mergeCell ref="G301:I301"/>
    <mergeCell ref="G302:I302"/>
    <mergeCell ref="G303:I303"/>
    <mergeCell ref="B304:C304"/>
    <mergeCell ref="G304:I304"/>
    <mergeCell ref="B305:C305"/>
    <mergeCell ref="G305:I305"/>
    <mergeCell ref="B306:C306"/>
    <mergeCell ref="G306:I306"/>
    <mergeCell ref="A309:I309"/>
    <mergeCell ref="J309:L309"/>
    <mergeCell ref="M309:O309"/>
    <mergeCell ref="P309:R309"/>
    <mergeCell ref="S309:U309"/>
    <mergeCell ref="E310:F310"/>
    <mergeCell ref="G312:I312"/>
    <mergeCell ref="G313:I313"/>
    <mergeCell ref="G314:I314"/>
    <mergeCell ref="G315:I315"/>
    <mergeCell ref="G316:I316"/>
    <mergeCell ref="G317:I317"/>
    <mergeCell ref="G318:I318"/>
    <mergeCell ref="G319:I319"/>
    <mergeCell ref="G320:I320"/>
    <mergeCell ref="G321:I321"/>
    <mergeCell ref="G322:I322"/>
    <mergeCell ref="G325:I325"/>
    <mergeCell ref="G326:I326"/>
    <mergeCell ref="G327:I327"/>
    <mergeCell ref="G328:I328"/>
    <mergeCell ref="G329:I329"/>
    <mergeCell ref="G330:I330"/>
    <mergeCell ref="G331:I331"/>
    <mergeCell ref="G332:I332"/>
    <mergeCell ref="G333:I333"/>
    <mergeCell ref="G334:I334"/>
    <mergeCell ref="G335:I335"/>
    <mergeCell ref="G336:I336"/>
    <mergeCell ref="G337:I337"/>
    <mergeCell ref="G338:I338"/>
    <mergeCell ref="G339:I339"/>
    <mergeCell ref="G340:I340"/>
    <mergeCell ref="G341:I341"/>
    <mergeCell ref="G342:I342"/>
    <mergeCell ref="G343:I343"/>
    <mergeCell ref="G344:I344"/>
    <mergeCell ref="G345:I345"/>
    <mergeCell ref="G346:I346"/>
    <mergeCell ref="G347:I347"/>
    <mergeCell ref="G348:I348"/>
    <mergeCell ref="G349:I349"/>
    <mergeCell ref="G350:I350"/>
    <mergeCell ref="G351:I351"/>
    <mergeCell ref="G352:I352"/>
    <mergeCell ref="G353:I353"/>
    <mergeCell ref="G354:I354"/>
    <mergeCell ref="G355:I355"/>
    <mergeCell ref="G356:I356"/>
    <mergeCell ref="G357:I357"/>
    <mergeCell ref="G358:I358"/>
    <mergeCell ref="G359:I359"/>
    <mergeCell ref="G360:I360"/>
    <mergeCell ref="G361:I361"/>
    <mergeCell ref="G362:I362"/>
    <mergeCell ref="G363:I363"/>
    <mergeCell ref="G364:I364"/>
    <mergeCell ref="G365:I365"/>
    <mergeCell ref="B366:C366"/>
    <mergeCell ref="G366:I366"/>
    <mergeCell ref="B367:C367"/>
    <mergeCell ref="G367:I367"/>
    <mergeCell ref="B368:C368"/>
    <mergeCell ref="G368:I368"/>
    <mergeCell ref="A371:I371"/>
    <mergeCell ref="J371:L371"/>
    <mergeCell ref="M371:O371"/>
    <mergeCell ref="P371:R371"/>
    <mergeCell ref="S371:U371"/>
    <mergeCell ref="E372:F372"/>
    <mergeCell ref="G374:I374"/>
    <mergeCell ref="G375:I375"/>
    <mergeCell ref="G376:I376"/>
    <mergeCell ref="G377:I377"/>
    <mergeCell ref="G378:I378"/>
    <mergeCell ref="G379:I379"/>
    <mergeCell ref="G380:I380"/>
    <mergeCell ref="G381:I381"/>
    <mergeCell ref="G382:I382"/>
    <mergeCell ref="G383:I383"/>
    <mergeCell ref="G384:I384"/>
    <mergeCell ref="G387:I387"/>
    <mergeCell ref="G388:I388"/>
    <mergeCell ref="G389:I389"/>
    <mergeCell ref="G390:I390"/>
    <mergeCell ref="G391:I391"/>
    <mergeCell ref="G392:I392"/>
    <mergeCell ref="G393:I393"/>
    <mergeCell ref="G394:I394"/>
    <mergeCell ref="G395:I395"/>
    <mergeCell ref="G396:I396"/>
    <mergeCell ref="G397:I397"/>
    <mergeCell ref="G398:I398"/>
    <mergeCell ref="G399:I399"/>
    <mergeCell ref="G400:I400"/>
    <mergeCell ref="G401:I401"/>
    <mergeCell ref="G402:I402"/>
    <mergeCell ref="G403:I403"/>
    <mergeCell ref="G404:I404"/>
    <mergeCell ref="G405:I405"/>
    <mergeCell ref="G406:I406"/>
    <mergeCell ref="G407:I407"/>
    <mergeCell ref="G408:I408"/>
    <mergeCell ref="G409:I409"/>
    <mergeCell ref="G410:I410"/>
    <mergeCell ref="G411:I411"/>
    <mergeCell ref="G412:I412"/>
    <mergeCell ref="G413:I413"/>
    <mergeCell ref="G414:I414"/>
    <mergeCell ref="G415:I415"/>
    <mergeCell ref="G416:I416"/>
    <mergeCell ref="G417:I417"/>
    <mergeCell ref="G418:I418"/>
    <mergeCell ref="G419:I419"/>
    <mergeCell ref="G420:I420"/>
    <mergeCell ref="G421:I421"/>
    <mergeCell ref="G422:I422"/>
    <mergeCell ref="G423:I423"/>
    <mergeCell ref="G424:I424"/>
    <mergeCell ref="G425:I425"/>
    <mergeCell ref="G426:I426"/>
    <mergeCell ref="G427:I427"/>
    <mergeCell ref="G428:I428"/>
    <mergeCell ref="G429:I429"/>
    <mergeCell ref="G430:I430"/>
    <mergeCell ref="G434:I434"/>
    <mergeCell ref="G435:I435"/>
    <mergeCell ref="G436:I436"/>
    <mergeCell ref="G437:I437"/>
    <mergeCell ref="G438:I438"/>
    <mergeCell ref="G439:I439"/>
    <mergeCell ref="G440:I440"/>
    <mergeCell ref="G441:I441"/>
    <mergeCell ref="G442:I442"/>
    <mergeCell ref="B443:C443"/>
    <mergeCell ref="G443:I443"/>
    <mergeCell ref="B444:C444"/>
    <mergeCell ref="G444:I444"/>
    <mergeCell ref="B445:C445"/>
    <mergeCell ref="G445:I445"/>
    <mergeCell ref="C474:J474"/>
    <mergeCell ref="F475:L475"/>
    <mergeCell ref="C478:K478"/>
    <mergeCell ref="D479:F479"/>
    <mergeCell ref="H479:J479"/>
    <mergeCell ref="D480:E480"/>
    <mergeCell ref="G480:H480"/>
    <mergeCell ref="F482:G482"/>
    <mergeCell ref="C510:J510"/>
    <mergeCell ref="F511:L511"/>
    <mergeCell ref="F512:K512"/>
    <mergeCell ref="C514:K514"/>
    <mergeCell ref="D515:F515"/>
    <mergeCell ref="H515:J515"/>
    <mergeCell ref="D516:E516"/>
    <mergeCell ref="G516:H516"/>
    <mergeCell ref="F518:G518"/>
    <mergeCell ref="A8:A9"/>
    <mergeCell ref="A53:A54"/>
    <mergeCell ref="A59:A60"/>
    <mergeCell ref="A102:A103"/>
    <mergeCell ref="A148:A149"/>
    <mergeCell ref="A154:A155"/>
    <mergeCell ref="A202:A203"/>
    <mergeCell ref="A208:A209"/>
    <mergeCell ref="A252:A253"/>
    <mergeCell ref="A258:A259"/>
    <mergeCell ref="A310:A311"/>
    <mergeCell ref="A372:A373"/>
    <mergeCell ref="B13:B15"/>
    <mergeCell ref="B19:B21"/>
    <mergeCell ref="B26:B29"/>
    <mergeCell ref="B37:B42"/>
    <mergeCell ref="B58:B61"/>
    <mergeCell ref="B65:B67"/>
    <mergeCell ref="B71:B72"/>
    <mergeCell ref="B75:B77"/>
    <mergeCell ref="B83:B88"/>
    <mergeCell ref="B107:B108"/>
    <mergeCell ref="B112:B114"/>
    <mergeCell ref="B131:B136"/>
    <mergeCell ref="B153:B157"/>
    <mergeCell ref="B161:B164"/>
    <mergeCell ref="B168:B169"/>
    <mergeCell ref="B172:B175"/>
    <mergeCell ref="B183:B188"/>
    <mergeCell ref="B207:B210"/>
    <mergeCell ref="B214:B216"/>
    <mergeCell ref="B220:B221"/>
    <mergeCell ref="B224:B226"/>
    <mergeCell ref="B232:B237"/>
    <mergeCell ref="B257:B260"/>
    <mergeCell ref="B264:B267"/>
    <mergeCell ref="B271:B272"/>
    <mergeCell ref="B277:B280"/>
    <mergeCell ref="B289:B295"/>
    <mergeCell ref="B315:B319"/>
    <mergeCell ref="B323:B326"/>
    <mergeCell ref="B330:B331"/>
    <mergeCell ref="B336:B339"/>
    <mergeCell ref="B350:B356"/>
    <mergeCell ref="B377:B381"/>
    <mergeCell ref="B385:B388"/>
    <mergeCell ref="B392:B393"/>
    <mergeCell ref="B399:B402"/>
    <mergeCell ref="B413:B420"/>
    <mergeCell ref="D8:D9"/>
    <mergeCell ref="D19:D20"/>
    <mergeCell ref="D53:D54"/>
    <mergeCell ref="D59:D60"/>
    <mergeCell ref="D65:D66"/>
    <mergeCell ref="D102:D103"/>
    <mergeCell ref="D112:D113"/>
    <mergeCell ref="D148:D149"/>
    <mergeCell ref="D154:D155"/>
    <mergeCell ref="D161:D162"/>
    <mergeCell ref="D202:D203"/>
    <mergeCell ref="D208:D209"/>
    <mergeCell ref="D214:D215"/>
    <mergeCell ref="D252:D253"/>
    <mergeCell ref="D258:D259"/>
    <mergeCell ref="D264:D265"/>
    <mergeCell ref="D310:D311"/>
    <mergeCell ref="D323:D324"/>
    <mergeCell ref="D372:D373"/>
    <mergeCell ref="D385:D386"/>
    <mergeCell ref="E19:E20"/>
    <mergeCell ref="E59:E60"/>
    <mergeCell ref="E65:E66"/>
    <mergeCell ref="E112:E113"/>
    <mergeCell ref="E154:E155"/>
    <mergeCell ref="E161:E162"/>
    <mergeCell ref="E208:E209"/>
    <mergeCell ref="E214:E215"/>
    <mergeCell ref="E258:E259"/>
    <mergeCell ref="E264:E265"/>
    <mergeCell ref="E323:E324"/>
    <mergeCell ref="E385:E386"/>
    <mergeCell ref="F19:F20"/>
    <mergeCell ref="F59:F60"/>
    <mergeCell ref="F65:F66"/>
    <mergeCell ref="F112:F113"/>
    <mergeCell ref="F154:F155"/>
    <mergeCell ref="F161:F162"/>
    <mergeCell ref="F208:F209"/>
    <mergeCell ref="F214:F215"/>
    <mergeCell ref="F258:F259"/>
    <mergeCell ref="F264:F265"/>
    <mergeCell ref="F323:F324"/>
    <mergeCell ref="F385:F386"/>
    <mergeCell ref="J8:J9"/>
    <mergeCell ref="J19:J20"/>
    <mergeCell ref="J53:J54"/>
    <mergeCell ref="J59:J60"/>
    <mergeCell ref="J65:J66"/>
    <mergeCell ref="J102:J103"/>
    <mergeCell ref="J112:J113"/>
    <mergeCell ref="J148:J149"/>
    <mergeCell ref="J154:J155"/>
    <mergeCell ref="J161:J162"/>
    <mergeCell ref="J202:J203"/>
    <mergeCell ref="J208:J209"/>
    <mergeCell ref="J214:J215"/>
    <mergeCell ref="J252:J253"/>
    <mergeCell ref="J258:J259"/>
    <mergeCell ref="J264:J265"/>
    <mergeCell ref="J310:J311"/>
    <mergeCell ref="J323:J324"/>
    <mergeCell ref="J372:J373"/>
    <mergeCell ref="J385:J386"/>
    <mergeCell ref="K8:K9"/>
    <mergeCell ref="K19:K20"/>
    <mergeCell ref="K53:K54"/>
    <mergeCell ref="K59:K60"/>
    <mergeCell ref="K65:K66"/>
    <mergeCell ref="K102:K103"/>
    <mergeCell ref="K112:K113"/>
    <mergeCell ref="K148:K149"/>
    <mergeCell ref="K154:K155"/>
    <mergeCell ref="K161:K162"/>
    <mergeCell ref="K202:K203"/>
    <mergeCell ref="K208:K209"/>
    <mergeCell ref="K214:K215"/>
    <mergeCell ref="K252:K253"/>
    <mergeCell ref="K258:K259"/>
    <mergeCell ref="K264:K265"/>
    <mergeCell ref="K310:K311"/>
    <mergeCell ref="K323:K324"/>
    <mergeCell ref="K372:K373"/>
    <mergeCell ref="K385:K386"/>
    <mergeCell ref="L8:L9"/>
    <mergeCell ref="L19:L20"/>
    <mergeCell ref="L53:L54"/>
    <mergeCell ref="L59:L60"/>
    <mergeCell ref="L65:L66"/>
    <mergeCell ref="L102:L103"/>
    <mergeCell ref="L112:L113"/>
    <mergeCell ref="L148:L149"/>
    <mergeCell ref="L154:L155"/>
    <mergeCell ref="L161:L162"/>
    <mergeCell ref="L202:L203"/>
    <mergeCell ref="L208:L209"/>
    <mergeCell ref="L214:L215"/>
    <mergeCell ref="L252:L253"/>
    <mergeCell ref="L258:L259"/>
    <mergeCell ref="L264:L265"/>
    <mergeCell ref="L310:L311"/>
    <mergeCell ref="L323:L324"/>
    <mergeCell ref="L372:L373"/>
    <mergeCell ref="L385:L386"/>
    <mergeCell ref="M8:M9"/>
    <mergeCell ref="M19:M20"/>
    <mergeCell ref="M53:M54"/>
    <mergeCell ref="M59:M60"/>
    <mergeCell ref="M65:M66"/>
    <mergeCell ref="M102:M103"/>
    <mergeCell ref="M112:M113"/>
    <mergeCell ref="M148:M149"/>
    <mergeCell ref="M154:M155"/>
    <mergeCell ref="M161:M162"/>
    <mergeCell ref="M202:M203"/>
    <mergeCell ref="M208:M209"/>
    <mergeCell ref="M214:M215"/>
    <mergeCell ref="M252:M253"/>
    <mergeCell ref="M258:M259"/>
    <mergeCell ref="M264:M265"/>
    <mergeCell ref="M310:M311"/>
    <mergeCell ref="M323:M324"/>
    <mergeCell ref="M372:M373"/>
    <mergeCell ref="M385:M386"/>
    <mergeCell ref="N8:N9"/>
    <mergeCell ref="N19:N20"/>
    <mergeCell ref="N53:N54"/>
    <mergeCell ref="N59:N60"/>
    <mergeCell ref="N65:N66"/>
    <mergeCell ref="N102:N103"/>
    <mergeCell ref="N112:N113"/>
    <mergeCell ref="N148:N149"/>
    <mergeCell ref="N154:N155"/>
    <mergeCell ref="N161:N162"/>
    <mergeCell ref="N202:N203"/>
    <mergeCell ref="N208:N209"/>
    <mergeCell ref="N214:N215"/>
    <mergeCell ref="N252:N253"/>
    <mergeCell ref="N258:N259"/>
    <mergeCell ref="N264:N265"/>
    <mergeCell ref="N310:N311"/>
    <mergeCell ref="N323:N324"/>
    <mergeCell ref="N372:N373"/>
    <mergeCell ref="N385:N386"/>
    <mergeCell ref="O8:O9"/>
    <mergeCell ref="O19:O20"/>
    <mergeCell ref="O53:O54"/>
    <mergeCell ref="O59:O60"/>
    <mergeCell ref="O65:O66"/>
    <mergeCell ref="O102:O103"/>
    <mergeCell ref="O112:O113"/>
    <mergeCell ref="O148:O149"/>
    <mergeCell ref="O154:O155"/>
    <mergeCell ref="O161:O162"/>
    <mergeCell ref="O202:O203"/>
    <mergeCell ref="O208:O209"/>
    <mergeCell ref="O214:O215"/>
    <mergeCell ref="O252:O253"/>
    <mergeCell ref="O258:O259"/>
    <mergeCell ref="O264:O265"/>
    <mergeCell ref="O310:O311"/>
    <mergeCell ref="O323:O324"/>
    <mergeCell ref="O372:O373"/>
    <mergeCell ref="O385:O386"/>
    <mergeCell ref="P8:P9"/>
    <mergeCell ref="P19:P20"/>
    <mergeCell ref="P53:P54"/>
    <mergeCell ref="P59:P60"/>
    <mergeCell ref="P65:P66"/>
    <mergeCell ref="P102:P103"/>
    <mergeCell ref="P112:P113"/>
    <mergeCell ref="P148:P149"/>
    <mergeCell ref="P154:P155"/>
    <mergeCell ref="P161:P162"/>
    <mergeCell ref="P202:P203"/>
    <mergeCell ref="P208:P209"/>
    <mergeCell ref="P214:P215"/>
    <mergeCell ref="P252:P253"/>
    <mergeCell ref="P258:P259"/>
    <mergeCell ref="P264:P265"/>
    <mergeCell ref="P310:P311"/>
    <mergeCell ref="P323:P324"/>
    <mergeCell ref="P372:P373"/>
    <mergeCell ref="P385:P386"/>
    <mergeCell ref="Q8:Q9"/>
    <mergeCell ref="Q19:Q20"/>
    <mergeCell ref="Q53:Q54"/>
    <mergeCell ref="Q59:Q60"/>
    <mergeCell ref="Q65:Q66"/>
    <mergeCell ref="Q102:Q103"/>
    <mergeCell ref="Q112:Q113"/>
    <mergeCell ref="Q148:Q149"/>
    <mergeCell ref="Q154:Q155"/>
    <mergeCell ref="Q161:Q162"/>
    <mergeCell ref="Q202:Q203"/>
    <mergeCell ref="Q208:Q209"/>
    <mergeCell ref="Q214:Q215"/>
    <mergeCell ref="Q252:Q253"/>
    <mergeCell ref="Q258:Q259"/>
    <mergeCell ref="Q264:Q265"/>
    <mergeCell ref="Q310:Q311"/>
    <mergeCell ref="Q323:Q324"/>
    <mergeCell ref="Q372:Q373"/>
    <mergeCell ref="Q385:Q386"/>
    <mergeCell ref="R8:R9"/>
    <mergeCell ref="R19:R20"/>
    <mergeCell ref="R53:R54"/>
    <mergeCell ref="R59:R60"/>
    <mergeCell ref="R65:R66"/>
    <mergeCell ref="R102:R103"/>
    <mergeCell ref="R112:R113"/>
    <mergeCell ref="R148:R149"/>
    <mergeCell ref="R154:R155"/>
    <mergeCell ref="R161:R162"/>
    <mergeCell ref="R202:R203"/>
    <mergeCell ref="R208:R209"/>
    <mergeCell ref="R214:R215"/>
    <mergeCell ref="R252:R253"/>
    <mergeCell ref="R258:R259"/>
    <mergeCell ref="R264:R265"/>
    <mergeCell ref="R310:R311"/>
    <mergeCell ref="R323:R324"/>
    <mergeCell ref="R372:R373"/>
    <mergeCell ref="R385:R386"/>
    <mergeCell ref="S8:S9"/>
    <mergeCell ref="S53:S54"/>
    <mergeCell ref="S102:S103"/>
    <mergeCell ref="S148:S149"/>
    <mergeCell ref="S202:S203"/>
    <mergeCell ref="S252:S253"/>
    <mergeCell ref="S310:S311"/>
    <mergeCell ref="S372:S373"/>
    <mergeCell ref="T8:T9"/>
    <mergeCell ref="T53:T54"/>
    <mergeCell ref="T102:T103"/>
    <mergeCell ref="T148:T149"/>
    <mergeCell ref="T202:T203"/>
    <mergeCell ref="T252:T253"/>
    <mergeCell ref="T310:T311"/>
    <mergeCell ref="T372:T373"/>
    <mergeCell ref="U8:U9"/>
    <mergeCell ref="U53:U54"/>
    <mergeCell ref="U102:U103"/>
    <mergeCell ref="U148:U149"/>
    <mergeCell ref="U202:U203"/>
    <mergeCell ref="U252:U253"/>
    <mergeCell ref="U310:U311"/>
    <mergeCell ref="U372:U373"/>
    <mergeCell ref="B8:C9"/>
    <mergeCell ref="G8:I9"/>
    <mergeCell ref="G19:I20"/>
    <mergeCell ref="G59:I60"/>
    <mergeCell ref="G65:I66"/>
    <mergeCell ref="G154:I155"/>
    <mergeCell ref="G208:I209"/>
    <mergeCell ref="G214:I215"/>
    <mergeCell ref="G258:I259"/>
    <mergeCell ref="G264:I265"/>
    <mergeCell ref="B53:C54"/>
    <mergeCell ref="G53:I54"/>
    <mergeCell ref="B102:C103"/>
    <mergeCell ref="G102:I103"/>
    <mergeCell ref="G112:I113"/>
    <mergeCell ref="B148:C149"/>
    <mergeCell ref="G148:I149"/>
    <mergeCell ref="G161:I162"/>
    <mergeCell ref="B202:C203"/>
    <mergeCell ref="G202:I203"/>
    <mergeCell ref="B252:C253"/>
    <mergeCell ref="G252:I253"/>
    <mergeCell ref="B310:C311"/>
    <mergeCell ref="G310:I311"/>
    <mergeCell ref="G323:I324"/>
    <mergeCell ref="B372:C373"/>
    <mergeCell ref="G372:I373"/>
    <mergeCell ref="G385:I386"/>
    <mergeCell ref="G431:I433"/>
    <mergeCell ref="G26:I27"/>
  </mergeCells>
  <conditionalFormatting sqref="A10">
    <cfRule type="duplicateValues" dxfId="0" priority="232" stopIfTrue="1"/>
  </conditionalFormatting>
  <conditionalFormatting sqref="A13">
    <cfRule type="duplicateValues" dxfId="0" priority="230" stopIfTrue="1"/>
  </conditionalFormatting>
  <conditionalFormatting sqref="A14">
    <cfRule type="duplicateValues" dxfId="0" priority="9" stopIfTrue="1"/>
  </conditionalFormatting>
  <conditionalFormatting sqref="A15">
    <cfRule type="duplicateValues" dxfId="0" priority="8" stopIfTrue="1"/>
  </conditionalFormatting>
  <conditionalFormatting sqref="A16">
    <cfRule type="duplicateValues" dxfId="0" priority="229" stopIfTrue="1"/>
  </conditionalFormatting>
  <conditionalFormatting sqref="A17">
    <cfRule type="duplicateValues" dxfId="0" priority="220" stopIfTrue="1"/>
  </conditionalFormatting>
  <conditionalFormatting sqref="A18">
    <cfRule type="duplicateValues" dxfId="0" priority="228" stopIfTrue="1"/>
  </conditionalFormatting>
  <conditionalFormatting sqref="A21">
    <cfRule type="duplicateValues" dxfId="0" priority="4" stopIfTrue="1"/>
  </conditionalFormatting>
  <conditionalFormatting sqref="A22">
    <cfRule type="duplicateValues" dxfId="0" priority="7" stopIfTrue="1"/>
  </conditionalFormatting>
  <conditionalFormatting sqref="A23">
    <cfRule type="duplicateValues" dxfId="0" priority="226" stopIfTrue="1"/>
  </conditionalFormatting>
  <conditionalFormatting sqref="A24">
    <cfRule type="duplicateValues" dxfId="0" priority="6" stopIfTrue="1"/>
  </conditionalFormatting>
  <conditionalFormatting sqref="A25">
    <cfRule type="duplicateValues" dxfId="0" priority="224" stopIfTrue="1"/>
  </conditionalFormatting>
  <conditionalFormatting sqref="A30">
    <cfRule type="duplicateValues" dxfId="0" priority="225" stopIfTrue="1"/>
  </conditionalFormatting>
  <conditionalFormatting sqref="A31">
    <cfRule type="duplicateValues" dxfId="0" priority="218" stopIfTrue="1"/>
  </conditionalFormatting>
  <conditionalFormatting sqref="A34">
    <cfRule type="duplicateValues" dxfId="0" priority="213" stopIfTrue="1"/>
  </conditionalFormatting>
  <conditionalFormatting sqref="A35">
    <cfRule type="duplicateValues" dxfId="0" priority="210" stopIfTrue="1"/>
  </conditionalFormatting>
  <conditionalFormatting sqref="A36">
    <cfRule type="duplicateValues" dxfId="0" priority="2" stopIfTrue="1"/>
  </conditionalFormatting>
  <conditionalFormatting sqref="A43">
    <cfRule type="duplicateValues" dxfId="0" priority="1" stopIfTrue="1"/>
  </conditionalFormatting>
  <conditionalFormatting sqref="A44">
    <cfRule type="duplicateValues" dxfId="0" priority="214" stopIfTrue="1"/>
  </conditionalFormatting>
  <conditionalFormatting sqref="A45">
    <cfRule type="duplicateValues" dxfId="0" priority="219" stopIfTrue="1"/>
  </conditionalFormatting>
  <conditionalFormatting sqref="A46">
    <cfRule type="duplicateValues" dxfId="0" priority="217" stopIfTrue="1"/>
  </conditionalFormatting>
  <conditionalFormatting sqref="A55">
    <cfRule type="duplicateValues" dxfId="0" priority="291" stopIfTrue="1"/>
  </conditionalFormatting>
  <conditionalFormatting sqref="A58">
    <cfRule type="duplicateValues" dxfId="0" priority="289" stopIfTrue="1"/>
  </conditionalFormatting>
  <conditionalFormatting sqref="A59">
    <cfRule type="duplicateValues" dxfId="0" priority="264" stopIfTrue="1"/>
  </conditionalFormatting>
  <conditionalFormatting sqref="A61">
    <cfRule type="duplicateValues" dxfId="0" priority="288" stopIfTrue="1"/>
  </conditionalFormatting>
  <conditionalFormatting sqref="A62">
    <cfRule type="duplicateValues" dxfId="0" priority="287" stopIfTrue="1"/>
  </conditionalFormatting>
  <conditionalFormatting sqref="A63">
    <cfRule type="duplicateValues" dxfId="0" priority="273" stopIfTrue="1"/>
  </conditionalFormatting>
  <conditionalFormatting sqref="A64">
    <cfRule type="duplicateValues" dxfId="0" priority="286" stopIfTrue="1"/>
  </conditionalFormatting>
  <conditionalFormatting sqref="A67">
    <cfRule type="duplicateValues" dxfId="0" priority="284" stopIfTrue="1"/>
  </conditionalFormatting>
  <conditionalFormatting sqref="A68">
    <cfRule type="duplicateValues" dxfId="0" priority="283" stopIfTrue="1"/>
  </conditionalFormatting>
  <conditionalFormatting sqref="A69">
    <cfRule type="duplicateValues" dxfId="0" priority="282" stopIfTrue="1"/>
  </conditionalFormatting>
  <conditionalFormatting sqref="A70">
    <cfRule type="duplicateValues" dxfId="0" priority="280" stopIfTrue="1"/>
  </conditionalFormatting>
  <conditionalFormatting sqref="A73">
    <cfRule type="duplicateValues" dxfId="0" priority="277" stopIfTrue="1"/>
  </conditionalFormatting>
  <conditionalFormatting sqref="A74">
    <cfRule type="duplicateValues" dxfId="0" priority="279" stopIfTrue="1"/>
  </conditionalFormatting>
  <conditionalFormatting sqref="A75">
    <cfRule type="duplicateValues" dxfId="0" priority="276" stopIfTrue="1"/>
  </conditionalFormatting>
  <conditionalFormatting sqref="A80">
    <cfRule type="duplicateValues" dxfId="0" priority="272" stopIfTrue="1"/>
  </conditionalFormatting>
  <conditionalFormatting sqref="A81">
    <cfRule type="duplicateValues" dxfId="0" priority="271" stopIfTrue="1"/>
  </conditionalFormatting>
  <conditionalFormatting sqref="A82">
    <cfRule type="duplicateValues" dxfId="0" priority="281" stopIfTrue="1"/>
  </conditionalFormatting>
  <conditionalFormatting sqref="A89">
    <cfRule type="duplicateValues" dxfId="0" priority="274" stopIfTrue="1"/>
  </conditionalFormatting>
  <conditionalFormatting sqref="A90">
    <cfRule type="duplicateValues" dxfId="0" priority="203" stopIfTrue="1"/>
  </conditionalFormatting>
  <conditionalFormatting sqref="A91">
    <cfRule type="duplicateValues" dxfId="0" priority="266" stopIfTrue="1"/>
  </conditionalFormatting>
  <conditionalFormatting sqref="A94">
    <cfRule type="duplicateValues" dxfId="0" priority="270" stopIfTrue="1"/>
  </conditionalFormatting>
  <conditionalFormatting sqref="A95">
    <cfRule type="duplicateValues" dxfId="0" priority="268" stopIfTrue="1"/>
  </conditionalFormatting>
  <conditionalFormatting sqref="A104">
    <cfRule type="duplicateValues" dxfId="0" priority="206" stopIfTrue="1"/>
  </conditionalFormatting>
  <conditionalFormatting sqref="A107">
    <cfRule type="duplicateValues" dxfId="0" priority="201" stopIfTrue="1"/>
  </conditionalFormatting>
  <conditionalFormatting sqref="A108">
    <cfRule type="duplicateValues" dxfId="0" priority="187" stopIfTrue="1"/>
  </conditionalFormatting>
  <conditionalFormatting sqref="A109">
    <cfRule type="duplicateValues" dxfId="0" priority="200" stopIfTrue="1"/>
  </conditionalFormatting>
  <conditionalFormatting sqref="A110">
    <cfRule type="duplicateValues" dxfId="0" priority="191" stopIfTrue="1"/>
  </conditionalFormatting>
  <conditionalFormatting sqref="A111">
    <cfRule type="duplicateValues" dxfId="0" priority="199" stopIfTrue="1"/>
  </conditionalFormatting>
  <conditionalFormatting sqref="A114">
    <cfRule type="duplicateValues" dxfId="0" priority="181" stopIfTrue="1"/>
  </conditionalFormatting>
  <conditionalFormatting sqref="A115">
    <cfRule type="duplicateValues" dxfId="0" priority="186" stopIfTrue="1"/>
  </conditionalFormatting>
  <conditionalFormatting sqref="A116">
    <cfRule type="duplicateValues" dxfId="0" priority="197" stopIfTrue="1"/>
  </conditionalFormatting>
  <conditionalFormatting sqref="A123">
    <cfRule type="duplicateValues" dxfId="0" priority="195" stopIfTrue="1"/>
  </conditionalFormatting>
  <conditionalFormatting sqref="A124">
    <cfRule type="duplicateValues" dxfId="0" priority="194" stopIfTrue="1"/>
  </conditionalFormatting>
  <conditionalFormatting sqref="A125">
    <cfRule type="duplicateValues" dxfId="0" priority="196" stopIfTrue="1"/>
  </conditionalFormatting>
  <conditionalFormatting sqref="A126">
    <cfRule type="duplicateValues" dxfId="0" priority="189" stopIfTrue="1"/>
  </conditionalFormatting>
  <conditionalFormatting sqref="A129">
    <cfRule type="duplicateValues" dxfId="0" priority="184" stopIfTrue="1"/>
  </conditionalFormatting>
  <conditionalFormatting sqref="A130">
    <cfRule type="duplicateValues" dxfId="0" priority="183" stopIfTrue="1"/>
  </conditionalFormatting>
  <conditionalFormatting sqref="A137">
    <cfRule type="duplicateValues" dxfId="0" priority="192" stopIfTrue="1"/>
  </conditionalFormatting>
  <conditionalFormatting sqref="A138">
    <cfRule type="duplicateValues" dxfId="0" priority="185" stopIfTrue="1"/>
  </conditionalFormatting>
  <conditionalFormatting sqref="A139">
    <cfRule type="duplicateValues" dxfId="0" priority="205" stopIfTrue="1"/>
  </conditionalFormatting>
  <conditionalFormatting sqref="A140">
    <cfRule type="duplicateValues" dxfId="0" priority="190" stopIfTrue="1"/>
  </conditionalFormatting>
  <conditionalFormatting sqref="A141">
    <cfRule type="duplicateValues" dxfId="0" priority="188" stopIfTrue="1"/>
  </conditionalFormatting>
  <conditionalFormatting sqref="A150">
    <cfRule type="duplicateValues" dxfId="0" priority="265" stopIfTrue="1"/>
  </conditionalFormatting>
  <conditionalFormatting sqref="A153">
    <cfRule type="duplicateValues" dxfId="0" priority="261" stopIfTrue="1"/>
  </conditionalFormatting>
  <conditionalFormatting sqref="A154">
    <cfRule type="duplicateValues" dxfId="0" priority="211" stopIfTrue="1"/>
  </conditionalFormatting>
  <conditionalFormatting sqref="A156">
    <cfRule type="duplicateValues" dxfId="0" priority="260" stopIfTrue="1"/>
  </conditionalFormatting>
  <conditionalFormatting sqref="A157">
    <cfRule type="duplicateValues" dxfId="0" priority="259" stopIfTrue="1"/>
  </conditionalFormatting>
  <conditionalFormatting sqref="A158">
    <cfRule type="duplicateValues" dxfId="0" priority="258" stopIfTrue="1"/>
  </conditionalFormatting>
  <conditionalFormatting sqref="A159">
    <cfRule type="duplicateValues" dxfId="0" priority="244" stopIfTrue="1"/>
  </conditionalFormatting>
  <conditionalFormatting sqref="A160">
    <cfRule type="duplicateValues" dxfId="0" priority="257" stopIfTrue="1"/>
  </conditionalFormatting>
  <conditionalFormatting sqref="A165">
    <cfRule type="duplicateValues" dxfId="0" priority="254" stopIfTrue="1"/>
  </conditionalFormatting>
  <conditionalFormatting sqref="A166">
    <cfRule type="duplicateValues" dxfId="0" priority="253" stopIfTrue="1"/>
  </conditionalFormatting>
  <conditionalFormatting sqref="A167">
    <cfRule type="duplicateValues" dxfId="0" priority="251" stopIfTrue="1"/>
  </conditionalFormatting>
  <conditionalFormatting sqref="A170">
    <cfRule type="duplicateValues" dxfId="0" priority="179" stopIfTrue="1"/>
  </conditionalFormatting>
  <conditionalFormatting sqref="A171">
    <cfRule type="duplicateValues" dxfId="0" priority="250" stopIfTrue="1"/>
  </conditionalFormatting>
  <conditionalFormatting sqref="A172">
    <cfRule type="duplicateValues" dxfId="0" priority="239" stopIfTrue="1"/>
  </conditionalFormatting>
  <conditionalFormatting sqref="A173">
    <cfRule type="duplicateValues" dxfId="0" priority="248" stopIfTrue="1"/>
  </conditionalFormatting>
  <conditionalFormatting sqref="A174">
    <cfRule type="duplicateValues" dxfId="0" priority="247" stopIfTrue="1"/>
  </conditionalFormatting>
  <conditionalFormatting sqref="A175">
    <cfRule type="duplicateValues" dxfId="0" priority="238" stopIfTrue="1"/>
  </conditionalFormatting>
  <conditionalFormatting sqref="A178">
    <cfRule type="duplicateValues" dxfId="0" priority="243" stopIfTrue="1"/>
  </conditionalFormatting>
  <conditionalFormatting sqref="A179">
    <cfRule type="duplicateValues" dxfId="0" priority="242" stopIfTrue="1"/>
  </conditionalFormatting>
  <conditionalFormatting sqref="A180">
    <cfRule type="duplicateValues" dxfId="0" priority="236" stopIfTrue="1"/>
  </conditionalFormatting>
  <conditionalFormatting sqref="A181">
    <cfRule type="duplicateValues" dxfId="0" priority="241" stopIfTrue="1"/>
  </conditionalFormatting>
  <conditionalFormatting sqref="A182">
    <cfRule type="duplicateValues" dxfId="0" priority="252" stopIfTrue="1"/>
  </conditionalFormatting>
  <conditionalFormatting sqref="A189">
    <cfRule type="duplicateValues" dxfId="0" priority="245" stopIfTrue="1"/>
  </conditionalFormatting>
  <conditionalFormatting sqref="A190">
    <cfRule type="duplicateValues" dxfId="0" priority="177" stopIfTrue="1"/>
  </conditionalFormatting>
  <conditionalFormatting sqref="A191">
    <cfRule type="duplicateValues" dxfId="0" priority="235" stopIfTrue="1"/>
  </conditionalFormatting>
  <conditionalFormatting sqref="A192">
    <cfRule type="duplicateValues" dxfId="0" priority="234" stopIfTrue="1"/>
  </conditionalFormatting>
  <conditionalFormatting sqref="A193">
    <cfRule type="duplicateValues" dxfId="0" priority="267" stopIfTrue="1"/>
  </conditionalFormatting>
  <conditionalFormatting sqref="A194">
    <cfRule type="duplicateValues" dxfId="0" priority="240" stopIfTrue="1"/>
  </conditionalFormatting>
  <conditionalFormatting sqref="A195">
    <cfRule type="duplicateValues" dxfId="0" priority="237" stopIfTrue="1"/>
  </conditionalFormatting>
  <conditionalFormatting sqref="A204">
    <cfRule type="duplicateValues" dxfId="0" priority="176" stopIfTrue="1"/>
  </conditionalFormatting>
  <conditionalFormatting sqref="A207">
    <cfRule type="duplicateValues" dxfId="0" priority="174" stopIfTrue="1"/>
  </conditionalFormatting>
  <conditionalFormatting sqref="A208">
    <cfRule type="duplicateValues" dxfId="0" priority="151" stopIfTrue="1"/>
  </conditionalFormatting>
  <conditionalFormatting sqref="A210">
    <cfRule type="duplicateValues" dxfId="0" priority="173" stopIfTrue="1"/>
  </conditionalFormatting>
  <conditionalFormatting sqref="A211">
    <cfRule type="duplicateValues" dxfId="0" priority="172" stopIfTrue="1"/>
  </conditionalFormatting>
  <conditionalFormatting sqref="A212">
    <cfRule type="duplicateValues" dxfId="0" priority="158" stopIfTrue="1"/>
  </conditionalFormatting>
  <conditionalFormatting sqref="A213">
    <cfRule type="duplicateValues" dxfId="0" priority="171" stopIfTrue="1"/>
  </conditionalFormatting>
  <conditionalFormatting sqref="A216">
    <cfRule type="duplicateValues" dxfId="0" priority="169" stopIfTrue="1"/>
  </conditionalFormatting>
  <conditionalFormatting sqref="A217">
    <cfRule type="duplicateValues" dxfId="0" priority="168" stopIfTrue="1"/>
  </conditionalFormatting>
  <conditionalFormatting sqref="A218">
    <cfRule type="duplicateValues" dxfId="0" priority="167" stopIfTrue="1"/>
  </conditionalFormatting>
  <conditionalFormatting sqref="A219">
    <cfRule type="duplicateValues" dxfId="0" priority="165" stopIfTrue="1"/>
  </conditionalFormatting>
  <conditionalFormatting sqref="A222">
    <cfRule type="duplicateValues" dxfId="0" priority="162" stopIfTrue="1"/>
  </conditionalFormatting>
  <conditionalFormatting sqref="A223">
    <cfRule type="duplicateValues" dxfId="0" priority="164" stopIfTrue="1"/>
  </conditionalFormatting>
  <conditionalFormatting sqref="A224">
    <cfRule type="duplicateValues" dxfId="0" priority="161" stopIfTrue="1"/>
  </conditionalFormatting>
  <conditionalFormatting sqref="A229">
    <cfRule type="duplicateValues" dxfId="0" priority="157" stopIfTrue="1"/>
  </conditionalFormatting>
  <conditionalFormatting sqref="A230">
    <cfRule type="duplicateValues" dxfId="0" priority="156" stopIfTrue="1"/>
  </conditionalFormatting>
  <conditionalFormatting sqref="A231">
    <cfRule type="duplicateValues" dxfId="0" priority="166" stopIfTrue="1"/>
  </conditionalFormatting>
  <conditionalFormatting sqref="A238">
    <cfRule type="duplicateValues" dxfId="0" priority="159" stopIfTrue="1"/>
  </conditionalFormatting>
  <conditionalFormatting sqref="A239">
    <cfRule type="duplicateValues" dxfId="0" priority="146" stopIfTrue="1"/>
  </conditionalFormatting>
  <conditionalFormatting sqref="A240">
    <cfRule type="duplicateValues" dxfId="0" priority="149" stopIfTrue="1"/>
  </conditionalFormatting>
  <conditionalFormatting sqref="A241">
    <cfRule type="duplicateValues" dxfId="0" priority="152" stopIfTrue="1"/>
  </conditionalFormatting>
  <conditionalFormatting sqref="A242">
    <cfRule type="duplicateValues" dxfId="0" priority="148" stopIfTrue="1"/>
  </conditionalFormatting>
  <conditionalFormatting sqref="A243">
    <cfRule type="duplicateValues" dxfId="0" priority="147" stopIfTrue="1"/>
  </conditionalFormatting>
  <conditionalFormatting sqref="A244">
    <cfRule type="duplicateValues" dxfId="0" priority="155" stopIfTrue="1"/>
  </conditionalFormatting>
  <conditionalFormatting sqref="A245">
    <cfRule type="duplicateValues" dxfId="0" priority="153" stopIfTrue="1"/>
  </conditionalFormatting>
  <conditionalFormatting sqref="A254">
    <cfRule type="duplicateValues" dxfId="0" priority="145" stopIfTrue="1"/>
  </conditionalFormatting>
  <conditionalFormatting sqref="A257">
    <cfRule type="duplicateValues" dxfId="0" priority="139" stopIfTrue="1"/>
  </conditionalFormatting>
  <conditionalFormatting sqref="A258">
    <cfRule type="duplicateValues" dxfId="0" priority="120" stopIfTrue="1"/>
  </conditionalFormatting>
  <conditionalFormatting sqref="A260">
    <cfRule type="duplicateValues" dxfId="0" priority="138" stopIfTrue="1"/>
  </conditionalFormatting>
  <conditionalFormatting sqref="A261">
    <cfRule type="duplicateValues" dxfId="0" priority="137" stopIfTrue="1"/>
  </conditionalFormatting>
  <conditionalFormatting sqref="A262">
    <cfRule type="duplicateValues" dxfId="0" priority="125" stopIfTrue="1"/>
  </conditionalFormatting>
  <conditionalFormatting sqref="A263">
    <cfRule type="duplicateValues" dxfId="0" priority="136" stopIfTrue="1"/>
  </conditionalFormatting>
  <conditionalFormatting sqref="A266">
    <cfRule type="duplicateValues" dxfId="0" priority="134" stopIfTrue="1"/>
  </conditionalFormatting>
  <conditionalFormatting sqref="A267">
    <cfRule type="duplicateValues" dxfId="0" priority="115" stopIfTrue="1"/>
  </conditionalFormatting>
  <conditionalFormatting sqref="A268">
    <cfRule type="duplicateValues" dxfId="0" priority="133" stopIfTrue="1"/>
  </conditionalFormatting>
  <conditionalFormatting sqref="A269">
    <cfRule type="duplicateValues" dxfId="0" priority="132" stopIfTrue="1"/>
  </conditionalFormatting>
  <conditionalFormatting sqref="A270">
    <cfRule type="duplicateValues" dxfId="0" priority="130" stopIfTrue="1"/>
  </conditionalFormatting>
  <conditionalFormatting sqref="A273">
    <cfRule type="duplicateValues" dxfId="0" priority="108" stopIfTrue="1"/>
  </conditionalFormatting>
  <conditionalFormatting sqref="A274">
    <cfRule type="duplicateValues" dxfId="0" priority="114" stopIfTrue="1"/>
  </conditionalFormatting>
  <conditionalFormatting sqref="A275">
    <cfRule type="duplicateValues" dxfId="0" priority="129" stopIfTrue="1"/>
  </conditionalFormatting>
  <conditionalFormatting sqref="A276">
    <cfRule type="duplicateValues" dxfId="0" priority="113" stopIfTrue="1"/>
  </conditionalFormatting>
  <conditionalFormatting sqref="A277">
    <cfRule type="duplicateValues" dxfId="0" priority="68" stopIfTrue="1"/>
  </conditionalFormatting>
  <conditionalFormatting sqref="A278">
    <cfRule type="duplicateValues" dxfId="0" priority="70" stopIfTrue="1"/>
  </conditionalFormatting>
  <conditionalFormatting sqref="A279">
    <cfRule type="duplicateValues" dxfId="0" priority="69" stopIfTrue="1"/>
  </conditionalFormatting>
  <conditionalFormatting sqref="A280">
    <cfRule type="duplicateValues" dxfId="0" priority="67" stopIfTrue="1"/>
  </conditionalFormatting>
  <conditionalFormatting sqref="A281">
    <cfRule type="duplicateValues" dxfId="0" priority="122" stopIfTrue="1"/>
  </conditionalFormatting>
  <conditionalFormatting sqref="A284">
    <cfRule type="duplicateValues" dxfId="0" priority="124" stopIfTrue="1"/>
  </conditionalFormatting>
  <conditionalFormatting sqref="A285">
    <cfRule type="duplicateValues" dxfId="0" priority="123" stopIfTrue="1"/>
  </conditionalFormatting>
  <conditionalFormatting sqref="A286">
    <cfRule type="duplicateValues" dxfId="0" priority="131" stopIfTrue="1"/>
  </conditionalFormatting>
  <conditionalFormatting sqref="A287">
    <cfRule type="duplicateValues" dxfId="0" priority="111" stopIfTrue="1"/>
  </conditionalFormatting>
  <conditionalFormatting sqref="A288">
    <cfRule type="duplicateValues" dxfId="0" priority="110" stopIfTrue="1"/>
  </conditionalFormatting>
  <conditionalFormatting sqref="A295">
    <cfRule type="duplicateValues" dxfId="0" priority="109" stopIfTrue="1"/>
  </conditionalFormatting>
  <conditionalFormatting sqref="A296">
    <cfRule type="duplicateValues" dxfId="0" priority="126" stopIfTrue="1"/>
  </conditionalFormatting>
  <conditionalFormatting sqref="A297">
    <cfRule type="duplicateValues" dxfId="0" priority="116" stopIfTrue="1"/>
  </conditionalFormatting>
  <conditionalFormatting sqref="A298">
    <cfRule type="duplicateValues" dxfId="0" priority="119" stopIfTrue="1"/>
  </conditionalFormatting>
  <conditionalFormatting sqref="A299">
    <cfRule type="duplicateValues" dxfId="0" priority="121" stopIfTrue="1"/>
  </conditionalFormatting>
  <conditionalFormatting sqref="A300">
    <cfRule type="duplicateValues" dxfId="0" priority="118" stopIfTrue="1"/>
  </conditionalFormatting>
  <conditionalFormatting sqref="A301">
    <cfRule type="duplicateValues" dxfId="0" priority="117" stopIfTrue="1"/>
  </conditionalFormatting>
  <conditionalFormatting sqref="A302">
    <cfRule type="duplicateValues" dxfId="0" priority="143" stopIfTrue="1"/>
  </conditionalFormatting>
  <conditionalFormatting sqref="A303">
    <cfRule type="duplicateValues" dxfId="0" priority="142" stopIfTrue="1"/>
  </conditionalFormatting>
  <conditionalFormatting sqref="A312">
    <cfRule type="duplicateValues" dxfId="0" priority="263" stopIfTrue="1"/>
  </conditionalFormatting>
  <conditionalFormatting sqref="A315">
    <cfRule type="duplicateValues" dxfId="0" priority="105" stopIfTrue="1"/>
  </conditionalFormatting>
  <conditionalFormatting sqref="A316">
    <cfRule type="duplicateValues" dxfId="0" priority="74" stopIfTrue="1"/>
  </conditionalFormatting>
  <conditionalFormatting sqref="A317">
    <cfRule type="duplicateValues" dxfId="0" priority="62" stopIfTrue="1"/>
  </conditionalFormatting>
  <conditionalFormatting sqref="A318">
    <cfRule type="duplicateValues" dxfId="0" priority="104" stopIfTrue="1"/>
  </conditionalFormatting>
  <conditionalFormatting sqref="A319">
    <cfRule type="duplicateValues" dxfId="0" priority="75" stopIfTrue="1"/>
  </conditionalFormatting>
  <conditionalFormatting sqref="A320">
    <cfRule type="duplicateValues" dxfId="0" priority="103" stopIfTrue="1"/>
  </conditionalFormatting>
  <conditionalFormatting sqref="A321">
    <cfRule type="duplicateValues" dxfId="0" priority="91" stopIfTrue="1"/>
  </conditionalFormatting>
  <conditionalFormatting sqref="A322">
    <cfRule type="duplicateValues" dxfId="0" priority="102" stopIfTrue="1"/>
  </conditionalFormatting>
  <conditionalFormatting sqref="A325">
    <cfRule type="duplicateValues" dxfId="0" priority="100" stopIfTrue="1"/>
  </conditionalFormatting>
  <conditionalFormatting sqref="A326">
    <cfRule type="duplicateValues" dxfId="0" priority="83" stopIfTrue="1"/>
  </conditionalFormatting>
  <conditionalFormatting sqref="A327">
    <cfRule type="duplicateValues" dxfId="0" priority="99" stopIfTrue="1"/>
  </conditionalFormatting>
  <conditionalFormatting sqref="A328">
    <cfRule type="duplicateValues" dxfId="0" priority="98" stopIfTrue="1"/>
  </conditionalFormatting>
  <conditionalFormatting sqref="A329">
    <cfRule type="duplicateValues" dxfId="0" priority="96" stopIfTrue="1"/>
  </conditionalFormatting>
  <conditionalFormatting sqref="A332">
    <cfRule type="duplicateValues" dxfId="0" priority="76" stopIfTrue="1"/>
  </conditionalFormatting>
  <conditionalFormatting sqref="A333">
    <cfRule type="duplicateValues" dxfId="0" priority="82" stopIfTrue="1"/>
  </conditionalFormatting>
  <conditionalFormatting sqref="A334">
    <cfRule type="duplicateValues" dxfId="0" priority="95" stopIfTrue="1"/>
  </conditionalFormatting>
  <conditionalFormatting sqref="A335">
    <cfRule type="duplicateValues" dxfId="0" priority="81" stopIfTrue="1"/>
  </conditionalFormatting>
  <conditionalFormatting sqref="A336">
    <cfRule type="duplicateValues" dxfId="0" priority="64" stopIfTrue="1"/>
  </conditionalFormatting>
  <conditionalFormatting sqref="A337">
    <cfRule type="duplicateValues" dxfId="0" priority="66" stopIfTrue="1"/>
  </conditionalFormatting>
  <conditionalFormatting sqref="A338">
    <cfRule type="duplicateValues" dxfId="0" priority="65" stopIfTrue="1"/>
  </conditionalFormatting>
  <conditionalFormatting sqref="A339">
    <cfRule type="duplicateValues" dxfId="0" priority="63" stopIfTrue="1"/>
  </conditionalFormatting>
  <conditionalFormatting sqref="A340">
    <cfRule type="duplicateValues" dxfId="0" priority="89" stopIfTrue="1"/>
  </conditionalFormatting>
  <conditionalFormatting sqref="A341">
    <cfRule type="duplicateValues" dxfId="0" priority="72" stopIfTrue="1"/>
  </conditionalFormatting>
  <conditionalFormatting sqref="A342">
    <cfRule type="duplicateValues" dxfId="0" priority="73" stopIfTrue="1"/>
  </conditionalFormatting>
  <conditionalFormatting sqref="A345">
    <cfRule type="duplicateValues" dxfId="0" priority="61" stopIfTrue="1"/>
  </conditionalFormatting>
  <conditionalFormatting sqref="A346">
    <cfRule type="duplicateValues" dxfId="0" priority="90" stopIfTrue="1"/>
  </conditionalFormatting>
  <conditionalFormatting sqref="A347">
    <cfRule type="duplicateValues" dxfId="0" priority="97" stopIfTrue="1"/>
  </conditionalFormatting>
  <conditionalFormatting sqref="A348">
    <cfRule type="duplicateValues" dxfId="0" priority="79" stopIfTrue="1"/>
  </conditionalFormatting>
  <conditionalFormatting sqref="A349">
    <cfRule type="duplicateValues" dxfId="0" priority="78" stopIfTrue="1"/>
  </conditionalFormatting>
  <conditionalFormatting sqref="A356">
    <cfRule type="duplicateValues" dxfId="0" priority="77" stopIfTrue="1"/>
  </conditionalFormatting>
  <conditionalFormatting sqref="A357">
    <cfRule type="duplicateValues" dxfId="0" priority="71" stopIfTrue="1"/>
  </conditionalFormatting>
  <conditionalFormatting sqref="A358">
    <cfRule type="duplicateValues" dxfId="0" priority="92" stopIfTrue="1"/>
  </conditionalFormatting>
  <conditionalFormatting sqref="A359">
    <cfRule type="duplicateValues" dxfId="0" priority="84" stopIfTrue="1"/>
  </conditionalFormatting>
  <conditionalFormatting sqref="A360">
    <cfRule type="duplicateValues" dxfId="0" priority="87" stopIfTrue="1"/>
  </conditionalFormatting>
  <conditionalFormatting sqref="A361">
    <cfRule type="duplicateValues" dxfId="0" priority="88" stopIfTrue="1"/>
  </conditionalFormatting>
  <conditionalFormatting sqref="A362">
    <cfRule type="duplicateValues" dxfId="0" priority="86" stopIfTrue="1"/>
  </conditionalFormatting>
  <conditionalFormatting sqref="A363">
    <cfRule type="duplicateValues" dxfId="0" priority="85" stopIfTrue="1"/>
  </conditionalFormatting>
  <conditionalFormatting sqref="A364">
    <cfRule type="duplicateValues" dxfId="0" priority="107" stopIfTrue="1"/>
  </conditionalFormatting>
  <conditionalFormatting sqref="A365">
    <cfRule type="duplicateValues" dxfId="0" priority="106" stopIfTrue="1"/>
  </conditionalFormatting>
  <conditionalFormatting sqref="A374">
    <cfRule type="duplicateValues" dxfId="0" priority="141" stopIfTrue="1"/>
  </conditionalFormatting>
  <conditionalFormatting sqref="A377">
    <cfRule type="duplicateValues" dxfId="0" priority="57" stopIfTrue="1"/>
  </conditionalFormatting>
  <conditionalFormatting sqref="A378">
    <cfRule type="duplicateValues" dxfId="0" priority="26" stopIfTrue="1"/>
  </conditionalFormatting>
  <conditionalFormatting sqref="A379">
    <cfRule type="duplicateValues" dxfId="0" priority="18" stopIfTrue="1"/>
  </conditionalFormatting>
  <conditionalFormatting sqref="A380">
    <cfRule type="duplicateValues" dxfId="0" priority="56" stopIfTrue="1"/>
  </conditionalFormatting>
  <conditionalFormatting sqref="A381">
    <cfRule type="duplicateValues" dxfId="0" priority="27" stopIfTrue="1"/>
  </conditionalFormatting>
  <conditionalFormatting sqref="A382">
    <cfRule type="duplicateValues" dxfId="0" priority="55" stopIfTrue="1"/>
  </conditionalFormatting>
  <conditionalFormatting sqref="A383">
    <cfRule type="duplicateValues" dxfId="0" priority="43" stopIfTrue="1"/>
  </conditionalFormatting>
  <conditionalFormatting sqref="A384">
    <cfRule type="duplicateValues" dxfId="0" priority="54" stopIfTrue="1"/>
  </conditionalFormatting>
  <conditionalFormatting sqref="A387">
    <cfRule type="duplicateValues" dxfId="0" priority="52" stopIfTrue="1"/>
  </conditionalFormatting>
  <conditionalFormatting sqref="A388">
    <cfRule type="duplicateValues" dxfId="0" priority="35" stopIfTrue="1"/>
  </conditionalFormatting>
  <conditionalFormatting sqref="A389">
    <cfRule type="duplicateValues" dxfId="0" priority="51" stopIfTrue="1"/>
  </conditionalFormatting>
  <conditionalFormatting sqref="A390">
    <cfRule type="duplicateValues" dxfId="0" priority="50" stopIfTrue="1"/>
  </conditionalFormatting>
  <conditionalFormatting sqref="A391">
    <cfRule type="duplicateValues" dxfId="0" priority="48" stopIfTrue="1"/>
  </conditionalFormatting>
  <conditionalFormatting sqref="A394">
    <cfRule type="duplicateValues" dxfId="0" priority="11" stopIfTrue="1"/>
  </conditionalFormatting>
  <conditionalFormatting sqref="A395">
    <cfRule type="duplicateValues" dxfId="0" priority="28" stopIfTrue="1"/>
  </conditionalFormatting>
  <conditionalFormatting sqref="A396">
    <cfRule type="duplicateValues" dxfId="0" priority="34" stopIfTrue="1"/>
  </conditionalFormatting>
  <conditionalFormatting sqref="A397">
    <cfRule type="duplicateValues" dxfId="0" priority="47" stopIfTrue="1"/>
  </conditionalFormatting>
  <conditionalFormatting sqref="A398">
    <cfRule type="duplicateValues" dxfId="0" priority="33" stopIfTrue="1"/>
  </conditionalFormatting>
  <conditionalFormatting sqref="A399">
    <cfRule type="duplicateValues" dxfId="0" priority="20" stopIfTrue="1"/>
  </conditionalFormatting>
  <conditionalFormatting sqref="A400">
    <cfRule type="duplicateValues" dxfId="0" priority="22" stopIfTrue="1"/>
  </conditionalFormatting>
  <conditionalFormatting sqref="A401">
    <cfRule type="duplicateValues" dxfId="0" priority="21" stopIfTrue="1"/>
  </conditionalFormatting>
  <conditionalFormatting sqref="A402">
    <cfRule type="duplicateValues" dxfId="0" priority="19" stopIfTrue="1"/>
  </conditionalFormatting>
  <conditionalFormatting sqref="A403">
    <cfRule type="duplicateValues" dxfId="0" priority="41" stopIfTrue="1"/>
  </conditionalFormatting>
  <conditionalFormatting sqref="A404">
    <cfRule type="duplicateValues" dxfId="0" priority="24" stopIfTrue="1"/>
  </conditionalFormatting>
  <conditionalFormatting sqref="A405">
    <cfRule type="duplicateValues" dxfId="0" priority="25" stopIfTrue="1"/>
  </conditionalFormatting>
  <conditionalFormatting sqref="A408">
    <cfRule type="duplicateValues" dxfId="0" priority="17" stopIfTrue="1"/>
  </conditionalFormatting>
  <conditionalFormatting sqref="A409">
    <cfRule type="duplicateValues" dxfId="0" priority="42" stopIfTrue="1"/>
  </conditionalFormatting>
  <conditionalFormatting sqref="A410">
    <cfRule type="duplicateValues" dxfId="0" priority="49" stopIfTrue="1"/>
  </conditionalFormatting>
  <conditionalFormatting sqref="A411">
    <cfRule type="duplicateValues" dxfId="0" priority="31" stopIfTrue="1"/>
  </conditionalFormatting>
  <conditionalFormatting sqref="A412">
    <cfRule type="duplicateValues" dxfId="0" priority="30" stopIfTrue="1"/>
  </conditionalFormatting>
  <conditionalFormatting sqref="A419">
    <cfRule type="duplicateValues" dxfId="0" priority="15" stopIfTrue="1"/>
  </conditionalFormatting>
  <conditionalFormatting sqref="A420">
    <cfRule type="duplicateValues" dxfId="0" priority="29" stopIfTrue="1"/>
  </conditionalFormatting>
  <conditionalFormatting sqref="A421">
    <cfRule type="duplicateValues" dxfId="0" priority="13" stopIfTrue="1"/>
  </conditionalFormatting>
  <conditionalFormatting sqref="A422">
    <cfRule type="duplicateValues" dxfId="0" priority="23" stopIfTrue="1"/>
  </conditionalFormatting>
  <conditionalFormatting sqref="A423">
    <cfRule type="duplicateValues" dxfId="0" priority="44" stopIfTrue="1"/>
  </conditionalFormatting>
  <conditionalFormatting sqref="A424">
    <cfRule type="duplicateValues" dxfId="0" priority="36" stopIfTrue="1"/>
  </conditionalFormatting>
  <conditionalFormatting sqref="A425">
    <cfRule type="duplicateValues" dxfId="0" priority="39" stopIfTrue="1"/>
  </conditionalFormatting>
  <conditionalFormatting sqref="A426">
    <cfRule type="duplicateValues" dxfId="0" priority="40" stopIfTrue="1"/>
  </conditionalFormatting>
  <conditionalFormatting sqref="A429">
    <cfRule type="duplicateValues" dxfId="0" priority="38" stopIfTrue="1"/>
  </conditionalFormatting>
  <conditionalFormatting sqref="A430">
    <cfRule type="duplicateValues" dxfId="0" priority="37" stopIfTrue="1"/>
  </conditionalFormatting>
  <conditionalFormatting sqref="A441">
    <cfRule type="duplicateValues" dxfId="0" priority="59" stopIfTrue="1"/>
  </conditionalFormatting>
  <conditionalFormatting sqref="A442">
    <cfRule type="duplicateValues" dxfId="0" priority="58" stopIfTrue="1"/>
  </conditionalFormatting>
  <conditionalFormatting sqref="A11:A12">
    <cfRule type="duplicateValues" dxfId="0" priority="231" stopIfTrue="1"/>
  </conditionalFormatting>
  <conditionalFormatting sqref="A19:A20">
    <cfRule type="duplicateValues" dxfId="0" priority="227" stopIfTrue="1"/>
  </conditionalFormatting>
  <conditionalFormatting sqref="A26:A29">
    <cfRule type="duplicateValues" dxfId="0" priority="5" stopIfTrue="1"/>
  </conditionalFormatting>
  <conditionalFormatting sqref="A32:A33">
    <cfRule type="duplicateValues" dxfId="0" priority="3" stopIfTrue="1"/>
  </conditionalFormatting>
  <conditionalFormatting sqref="A37:A42">
    <cfRule type="duplicateValues" dxfId="0" priority="222" stopIfTrue="1"/>
  </conditionalFormatting>
  <conditionalFormatting sqref="A56:A57">
    <cfRule type="duplicateValues" dxfId="0" priority="290" stopIfTrue="1"/>
  </conditionalFormatting>
  <conditionalFormatting sqref="A65:A66">
    <cfRule type="duplicateValues" dxfId="0" priority="285" stopIfTrue="1"/>
  </conditionalFormatting>
  <conditionalFormatting sqref="A71:A72">
    <cfRule type="duplicateValues" dxfId="0" priority="278" stopIfTrue="1"/>
  </conditionalFormatting>
  <conditionalFormatting sqref="A76:A77">
    <cfRule type="duplicateValues" dxfId="0" priority="269" stopIfTrue="1"/>
  </conditionalFormatting>
  <conditionalFormatting sqref="A78:A79">
    <cfRule type="duplicateValues" dxfId="0" priority="204" stopIfTrue="1"/>
  </conditionalFormatting>
  <conditionalFormatting sqref="A83:A88">
    <cfRule type="duplicateValues" dxfId="0" priority="275" stopIfTrue="1"/>
  </conditionalFormatting>
  <conditionalFormatting sqref="A92:A93">
    <cfRule type="duplicateValues" dxfId="0" priority="212" stopIfTrue="1"/>
  </conditionalFormatting>
  <conditionalFormatting sqref="A105:A106">
    <cfRule type="duplicateValues" dxfId="0" priority="202" stopIfTrue="1"/>
  </conditionalFormatting>
  <conditionalFormatting sqref="A112:A113">
    <cfRule type="duplicateValues" dxfId="0" priority="198" stopIfTrue="1"/>
  </conditionalFormatting>
  <conditionalFormatting sqref="A117:A122">
    <cfRule type="duplicateValues" dxfId="0" priority="182" stopIfTrue="1"/>
  </conditionalFormatting>
  <conditionalFormatting sqref="A127:A128">
    <cfRule type="duplicateValues" dxfId="0" priority="180" stopIfTrue="1"/>
  </conditionalFormatting>
  <conditionalFormatting sqref="A131:A136">
    <cfRule type="duplicateValues" dxfId="0" priority="193" stopIfTrue="1"/>
  </conditionalFormatting>
  <conditionalFormatting sqref="A151:A152">
    <cfRule type="duplicateValues" dxfId="0" priority="262" stopIfTrue="1"/>
  </conditionalFormatting>
  <conditionalFormatting sqref="A161:A162">
    <cfRule type="duplicateValues" dxfId="0" priority="256" stopIfTrue="1"/>
  </conditionalFormatting>
  <conditionalFormatting sqref="A163:A164">
    <cfRule type="duplicateValues" dxfId="0" priority="255" stopIfTrue="1"/>
  </conditionalFormatting>
  <conditionalFormatting sqref="A168:A169">
    <cfRule type="duplicateValues" dxfId="0" priority="249" stopIfTrue="1"/>
  </conditionalFormatting>
  <conditionalFormatting sqref="A176:A177">
    <cfRule type="duplicateValues" dxfId="0" priority="178" stopIfTrue="1"/>
  </conditionalFormatting>
  <conditionalFormatting sqref="A183:A188">
    <cfRule type="duplicateValues" dxfId="0" priority="246" stopIfTrue="1"/>
  </conditionalFormatting>
  <conditionalFormatting sqref="A205:A206">
    <cfRule type="duplicateValues" dxfId="0" priority="175" stopIfTrue="1"/>
  </conditionalFormatting>
  <conditionalFormatting sqref="A214:A215">
    <cfRule type="duplicateValues" dxfId="0" priority="170" stopIfTrue="1"/>
  </conditionalFormatting>
  <conditionalFormatting sqref="A220:A221">
    <cfRule type="duplicateValues" dxfId="0" priority="163" stopIfTrue="1"/>
  </conditionalFormatting>
  <conditionalFormatting sqref="A225:A226">
    <cfRule type="duplicateValues" dxfId="0" priority="154" stopIfTrue="1"/>
  </conditionalFormatting>
  <conditionalFormatting sqref="A227:A228">
    <cfRule type="duplicateValues" dxfId="0" priority="150" stopIfTrue="1"/>
  </conditionalFormatting>
  <conditionalFormatting sqref="A232:A237">
    <cfRule type="duplicateValues" dxfId="0" priority="160" stopIfTrue="1"/>
  </conditionalFormatting>
  <conditionalFormatting sqref="A255:A256">
    <cfRule type="duplicateValues" dxfId="0" priority="144" stopIfTrue="1"/>
  </conditionalFormatting>
  <conditionalFormatting sqref="A264:A265">
    <cfRule type="duplicateValues" dxfId="0" priority="135" stopIfTrue="1"/>
  </conditionalFormatting>
  <conditionalFormatting sqref="A271:A272">
    <cfRule type="duplicateValues" dxfId="0" priority="128" stopIfTrue="1"/>
  </conditionalFormatting>
  <conditionalFormatting sqref="A282:A283">
    <cfRule type="duplicateValues" dxfId="0" priority="112" stopIfTrue="1"/>
  </conditionalFormatting>
  <conditionalFormatting sqref="A289:A294">
    <cfRule type="duplicateValues" dxfId="0" priority="127" stopIfTrue="1"/>
  </conditionalFormatting>
  <conditionalFormatting sqref="A313:A314">
    <cfRule type="duplicateValues" dxfId="0" priority="233" stopIfTrue="1"/>
  </conditionalFormatting>
  <conditionalFormatting sqref="A323:A324">
    <cfRule type="duplicateValues" dxfId="0" priority="101" stopIfTrue="1"/>
  </conditionalFormatting>
  <conditionalFormatting sqref="A330:A331">
    <cfRule type="duplicateValues" dxfId="0" priority="94" stopIfTrue="1"/>
  </conditionalFormatting>
  <conditionalFormatting sqref="A343:A344">
    <cfRule type="duplicateValues" dxfId="0" priority="80" stopIfTrue="1"/>
  </conditionalFormatting>
  <conditionalFormatting sqref="A350:A355">
    <cfRule type="duplicateValues" dxfId="0" priority="93" stopIfTrue="1"/>
  </conditionalFormatting>
  <conditionalFormatting sqref="A375:A376">
    <cfRule type="duplicateValues" dxfId="0" priority="140" stopIfTrue="1"/>
  </conditionalFormatting>
  <conditionalFormatting sqref="A385:A386">
    <cfRule type="duplicateValues" dxfId="0" priority="53" stopIfTrue="1"/>
  </conditionalFormatting>
  <conditionalFormatting sqref="A392:A393">
    <cfRule type="duplicateValues" dxfId="0" priority="46" stopIfTrue="1"/>
  </conditionalFormatting>
  <conditionalFormatting sqref="A406:A407">
    <cfRule type="duplicateValues" dxfId="0" priority="32" stopIfTrue="1"/>
  </conditionalFormatting>
  <conditionalFormatting sqref="A413:A418">
    <cfRule type="duplicateValues" dxfId="0" priority="45" stopIfTrue="1"/>
  </conditionalFormatting>
  <conditionalFormatting sqref="A427:A428">
    <cfRule type="duplicateValues" dxfId="0" priority="14" stopIfTrue="1"/>
  </conditionalFormatting>
  <conditionalFormatting sqref="A431:A434">
    <cfRule type="duplicateValues" dxfId="0" priority="60" stopIfTrue="1"/>
  </conditionalFormatting>
  <conditionalFormatting sqref="A435:A436">
    <cfRule type="duplicateValues" dxfId="0" priority="16" stopIfTrue="1"/>
  </conditionalFormatting>
  <conditionalFormatting sqref="A437:A438">
    <cfRule type="duplicateValues" dxfId="0" priority="12" stopIfTrue="1"/>
  </conditionalFormatting>
  <conditionalFormatting sqref="A439:A440">
    <cfRule type="duplicateValues" dxfId="0" priority="10" stopIfTrue="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使用说明</vt:lpstr>
      <vt:lpstr>LOVE·宠爱套餐</vt:lpstr>
      <vt:lpstr>LOVE·珍爱套餐</vt:lpstr>
      <vt:lpstr>LOVE·挚爱套餐</vt:lpstr>
      <vt:lpstr>LOVE·钟爱套餐</vt:lpstr>
      <vt:lpstr>LOVE·唯爱套餐</vt:lpstr>
      <vt:lpstr>折扣&amp;成本-五康</vt:lpstr>
      <vt:lpstr>五康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dc:creator>
  <cp:lastModifiedBy>田平慧</cp:lastModifiedBy>
  <dcterms:created xsi:type="dcterms:W3CDTF">2020-08-18T15:45:00Z</dcterms:created>
  <dcterms:modified xsi:type="dcterms:W3CDTF">2020-10-20T07:24:17Z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